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86" windowWidth="20730" windowHeight="11760" tabRatio="601" firstSheet="2" activeTab="2"/>
  </bookViews>
  <sheets>
    <sheet name="Bieu1TH TW" sheetId="1" r:id="rId1"/>
    <sheet name="ODA" sheetId="2" r:id="rId2"/>
    <sheet name="Bieu mau 1" sheetId="3" r:id="rId3"/>
  </sheets>
  <definedNames>
    <definedName name="_xlnm.Print_Area" localSheetId="2">'Bieu mau 1'!$A$1:$Q$21</definedName>
    <definedName name="_xlnm.Print_Area" localSheetId="0">'Bieu1TH TW'!$A$1:$U$78</definedName>
    <definedName name="_xlnm.Print_Titles" localSheetId="0">'Bieu1TH TW'!$A:$B,'Bieu1TH TW'!$6:$9</definedName>
  </definedNames>
  <calcPr fullCalcOnLoad="1"/>
</workbook>
</file>

<file path=xl/sharedStrings.xml><?xml version="1.0" encoding="utf-8"?>
<sst xmlns="http://schemas.openxmlformats.org/spreadsheetml/2006/main" count="396" uniqueCount="248">
  <si>
    <t>Nâng cấp xây dựng Hệ thống CNTT của Bộ KHCN giai đoạn 2021-2013</t>
  </si>
  <si>
    <t>Phục vụ giai đoạn 2021 đến 2030</t>
  </si>
  <si>
    <t>Trước đây là Viện UNCN là Chủ Đầu tư nay chuyển về Văn phòng Bộ</t>
  </si>
  <si>
    <t>Dùng Thông tư số 152/2013/TT-BTC</t>
  </si>
  <si>
    <t>Khu CNC Hoà Lạc</t>
  </si>
  <si>
    <t>Đang chuẩn bị Chủ trương đầu tư</t>
  </si>
  <si>
    <t>Triển khai tại KomTum</t>
  </si>
  <si>
    <t>Phòng Thí nghiệm Ứng dụng y sinh công nghệ cao</t>
  </si>
  <si>
    <t>Trạm thực nghiệm ươm tạo và thực hành công nghệ</t>
  </si>
  <si>
    <t>Phụ lục 1</t>
  </si>
  <si>
    <t>Tòa Nhà của cơ sở Hỗ trợ kỹ thuật về bảo đảm an toàn, an ninh và bảo vệ môi trường cho điện hạt nhân</t>
  </si>
  <si>
    <t>Hòa Lạc, Hà Nội</t>
  </si>
  <si>
    <t>Chuẩn bị đầu tư</t>
  </si>
  <si>
    <t>Hòa Lạc</t>
  </si>
  <si>
    <t>Xây dựng Trung tâm Đo lường Việt Nam (giai đoạn 1)</t>
  </si>
  <si>
    <t>Hệ thống phòng thí nghiệm</t>
  </si>
  <si>
    <t>Thanh toán nợ XDCB</t>
  </si>
  <si>
    <t>Vốn NSNN</t>
  </si>
  <si>
    <t>TT</t>
  </si>
  <si>
    <t>Địa điểm XD</t>
  </si>
  <si>
    <t>Năng lực thiết kế</t>
  </si>
  <si>
    <t>Thời gian KC-HT</t>
  </si>
  <si>
    <t>Ghi chú</t>
  </si>
  <si>
    <t xml:space="preserve">TMĐT </t>
  </si>
  <si>
    <t>Tổng số</t>
  </si>
  <si>
    <t>Trong nước</t>
  </si>
  <si>
    <t>A</t>
  </si>
  <si>
    <t>I</t>
  </si>
  <si>
    <t>………..</t>
  </si>
  <si>
    <t>II</t>
  </si>
  <si>
    <t>B</t>
  </si>
  <si>
    <t>a</t>
  </si>
  <si>
    <t>b</t>
  </si>
  <si>
    <t>Trong đó: NSNN</t>
  </si>
  <si>
    <t>2</t>
  </si>
  <si>
    <t>Đơn vị: Triệu đồng</t>
  </si>
  <si>
    <t>…</t>
  </si>
  <si>
    <t>Tổng số (tất cả các nguồn vốn)</t>
  </si>
  <si>
    <t>Nước ngoài</t>
  </si>
  <si>
    <t>TỔNG SỐ</t>
  </si>
  <si>
    <t>3</t>
  </si>
  <si>
    <t xml:space="preserve">Trong đó: </t>
  </si>
  <si>
    <t>Các nguồn vốn khác</t>
  </si>
  <si>
    <t>Trong đó:</t>
  </si>
  <si>
    <t>Danh mục dự án</t>
  </si>
  <si>
    <t>III</t>
  </si>
  <si>
    <t>1</t>
  </si>
  <si>
    <t>Số quyết định ngày, tháng, năm ban hành</t>
  </si>
  <si>
    <t>Trong đó</t>
  </si>
  <si>
    <t>STT</t>
  </si>
  <si>
    <t>TPCP</t>
  </si>
  <si>
    <t>Số dự án</t>
  </si>
  <si>
    <t>7</t>
  </si>
  <si>
    <t>9</t>
  </si>
  <si>
    <t>Thông tin truyền thông</t>
  </si>
  <si>
    <t>Trung tâm Quốc gia về Sâm Ngọc Linh (giai đoạn 1)</t>
  </si>
  <si>
    <t>Giai đoạn 2011-2015</t>
  </si>
  <si>
    <t>Nguồn vốn đầu tư</t>
  </si>
  <si>
    <t xml:space="preserve">I </t>
  </si>
  <si>
    <t>Thu hồi các khoản ứng trước NSNN</t>
  </si>
  <si>
    <t>Dự án chuyển tiếp sang giai đoạn 2016-2020</t>
  </si>
  <si>
    <t>Kết thúc năm 2016</t>
  </si>
  <si>
    <t>Thực hiện giai đoạn 2011-2015</t>
  </si>
  <si>
    <t>Dự kiến kế hoạch 5 năm 2016-2020</t>
  </si>
  <si>
    <t>Nhu cầu đầu tư 5 năm 2016-2020</t>
  </si>
  <si>
    <t>Tổng số vốn</t>
  </si>
  <si>
    <t>Dự án khởi công mới trong giai đoạn 2016-2020</t>
  </si>
  <si>
    <t>II.1</t>
  </si>
  <si>
    <t>II.2</t>
  </si>
  <si>
    <t>III.1</t>
  </si>
  <si>
    <t>III.2</t>
  </si>
  <si>
    <t>III.3</t>
  </si>
  <si>
    <t>Tăng cường trang thiết bị đảm bảo vận hành duy trì ổn định hạ tầng Lan và kết nối WAN. Mở rộng mạng không dây Trụ sở 1 và 2 Bộ KHCN</t>
  </si>
  <si>
    <t>Tăng cường Trang thiết bị CNTT cho các đơn vị khối cơ quan Bộ, Nâng cấp hệ thống hội nghị truyền hinh</t>
  </si>
  <si>
    <t>Tăng cường hệ thống máy chủ, lưu trữ đảm bảo đáp ứng nhu cầu ứng dụng, phát triển CNTT của các đơn vị thuộc Bộ, nâng cấp mua sắm bản quyên phần mềm tương ứng</t>
  </si>
  <si>
    <t>III.4</t>
  </si>
  <si>
    <r>
      <t xml:space="preserve">Kế hoạch và bổ sung vốn giai đoạn 2011-2014 được cấp có thẩm quyền quyết định </t>
    </r>
    <r>
      <rPr>
        <vertAlign val="superscript"/>
        <sz val="14"/>
        <rFont val="Times New Roman"/>
        <family val="1"/>
      </rPr>
      <t>(*)</t>
    </r>
  </si>
  <si>
    <r>
      <t xml:space="preserve">Ước giải ngân số vốn kế hoạch và bổ sung giai đoạn 2011-2014 đến hết thời gian quy định </t>
    </r>
    <r>
      <rPr>
        <vertAlign val="superscript"/>
        <sz val="14"/>
        <rFont val="Times New Roman"/>
        <family val="1"/>
      </rPr>
      <t>(*)</t>
    </r>
  </si>
  <si>
    <t>Chuyển tiếp sang 2016</t>
  </si>
  <si>
    <t>Viện Năng lượng nguyên tử Việt Nam</t>
  </si>
  <si>
    <t>Kết thúc năm 2014</t>
  </si>
  <si>
    <t>Cải tạo cơ sở vật chất Trung tâm Chiếu Xạ Hà Nội (giai đoạn 2)</t>
  </si>
  <si>
    <t>Tổng mức đầu tư 127.44 tỷ đồng, Kết thúc năm 2014</t>
  </si>
  <si>
    <t>Chuẩn Đo lường quốc gia lĩnh vực đo liều lượng bức xạ ion hóa giải giai đoạn 2015-2020</t>
  </si>
  <si>
    <t>Đề nghị 140 tỷ đồng, tương đương 6,2 triệu USD</t>
  </si>
  <si>
    <t>Xây dựng phòng Chuẩn Đo lường cấp 2 của Trung tâm hạt nhân thành phố Hồ Chí Minh</t>
  </si>
  <si>
    <t>Phòng thí nghiệm Xử lý chất thải phóng xạ và nghiên cứu nhiên liệu - Viện Công nghệ xạ hiếm</t>
  </si>
  <si>
    <t>Trung tâm Khoa học và Công nghệ hạt nhân</t>
  </si>
  <si>
    <t>Tổng cục Tiêu chuẩn Đo lường Chất lượng</t>
  </si>
  <si>
    <t>Mở rộng công năng Nhà thí nghiệm Trung tâm Tiêu chuẩn Đo lường Chất lượng 2</t>
  </si>
  <si>
    <t>Tăng cường cơ sở vật chất  và năng lực kỹ thuật Trung tâm Tiêu chuẩn Đo lường Chất lượng 3 tại Quận 2 Thành phố Hồ Chí Minh</t>
  </si>
  <si>
    <t>Tổng mức đầu tư 79,5 tỷ, 77 tỷ NSNN, 2 tỷ đối ứng.Đã kết thúc năm 2013</t>
  </si>
  <si>
    <t>TMĐT: 277,743 tỷ, trong đó 155,4 tỷ là NSNN, 122,3 tỷ là vốn đối ứng, dự kiến năm 2015 sẽ kết thúc</t>
  </si>
  <si>
    <t>Kết thúc việc bố trí NSNN, dự án kết thúc năm 2015</t>
  </si>
  <si>
    <t>Đã kết thúc năm 2014</t>
  </si>
  <si>
    <t>Chưa thỏa thuận xong quy hoạch</t>
  </si>
  <si>
    <t>02 năm 2015 và 2016</t>
  </si>
  <si>
    <t>Dự án Trung tâm Đo lường Việt Nam (giai đoạn 2)</t>
  </si>
  <si>
    <t>Viện Ứng dụng công nghệ</t>
  </si>
  <si>
    <t>Trung tâm Khoa học và Công nghệ Hạt nhân</t>
  </si>
  <si>
    <t>Lâm Đồng, Hà Nội</t>
  </si>
  <si>
    <t>Lò nghiên cứu</t>
  </si>
  <si>
    <t>2016-2020</t>
  </si>
  <si>
    <t>2640/QĐ-BKHCN ngày 06/10/2014</t>
  </si>
  <si>
    <t>Hà Nội</t>
  </si>
  <si>
    <t>Khoa học và Công nghệ</t>
  </si>
  <si>
    <t>Quản lý Nhà nước</t>
  </si>
  <si>
    <t>Nâng tầng khối phụ trợ Trụ sở Bộ Khoa học và Công nghệ 113 Trần Duy Hưng - Hà Nội</t>
  </si>
  <si>
    <t>Đầu tư xây dựng Trụ sở cơ quan đại diện BKHCN tại miền trung tây nguyên</t>
  </si>
  <si>
    <t>Văn phòng Bộ</t>
  </si>
  <si>
    <t>Khoa học công nghệ</t>
  </si>
  <si>
    <t>Hoàn thành trong năm 2016</t>
  </si>
  <si>
    <t>Chương trình mục tiêu bổ sung từ ngân sách Trung ương</t>
  </si>
  <si>
    <t>Trung tâm Ứng dụng kỹ thuật hạt nhân công nghệ cao (giai đoạn 1)</t>
  </si>
  <si>
    <t>Bộ Khoa học và Công nghệ</t>
  </si>
  <si>
    <t>Tổng cục TCĐL Chất lượng</t>
  </si>
  <si>
    <t>Vịên NLNT Việt Nam</t>
  </si>
  <si>
    <t>Viện Nghiên cứu phát triển vùng</t>
  </si>
  <si>
    <t>Trung tâm Thông tin Khoa học và Công nghệ khu vực phía Nam</t>
  </si>
  <si>
    <t>Giáo dục và Đào tạo</t>
  </si>
  <si>
    <t>Xây dựng Trường Quản lý Khoa học và Công nghệ</t>
  </si>
  <si>
    <t>Cục Phát triển thị trường doanh nghiệp Khoa học và Công nghệ</t>
  </si>
  <si>
    <t>TMĐT: 89,396 tỷ NSNN:67,312; ĐTPT 32 tỷ</t>
  </si>
  <si>
    <t>Cục Phát triển Thị trường doanh nghiệp Khoa học và Công nghệ</t>
  </si>
  <si>
    <t>Trụ sở Bộ Khoa học và Công nghệ</t>
  </si>
  <si>
    <t>Kết thúc năm 2013</t>
  </si>
  <si>
    <t>Khởi công mới 2014, đang điều chuyển 10 tỷ, dự kiến kết thúc năm 2016</t>
  </si>
  <si>
    <t>Đề nghị 132 tỷ đồng, gd1: 50tỷ, gd2: 82tỷ</t>
  </si>
  <si>
    <r>
      <t>Ghi chú:</t>
    </r>
    <r>
      <rPr>
        <i/>
        <vertAlign val="superscript"/>
        <sz val="14"/>
        <rFont val="Times New Roman"/>
        <family val="1"/>
      </rPr>
      <t xml:space="preserve"> (*)</t>
    </r>
    <r>
      <rPr>
        <i/>
        <sz val="14"/>
        <rFont val="Times New Roman"/>
        <family val="1"/>
      </rPr>
      <t xml:space="preserve"> Theo hướng dẫn của Bộ KHĐT thì Bộ có 1504 tỷ cho 5 năm, chưa tính vốn quản lý nhà nước, Vốn giáo dục, chương trình mục tiêu</t>
    </r>
  </si>
  <si>
    <t>Dự kiến kết thúc năm 2015</t>
  </si>
  <si>
    <t>Đơn vị: Bộ Khoa học và Công nghệ</t>
  </si>
  <si>
    <t>Từ năm 2016 bắt đầu trả TP HCM 200 tỷ, 50 tỷ/năm</t>
  </si>
  <si>
    <t>4</t>
  </si>
  <si>
    <t>Trung tâm Tin học</t>
  </si>
  <si>
    <t>Dự án ĐTXD Trung tâm TCĐL Chất lượng 4 (giai đoạn 1)</t>
  </si>
  <si>
    <t>Cục Sở hữu Trí tuệ</t>
  </si>
  <si>
    <t>Tại Hòa Lạc, có thể bổ sung từ quỹ đầu tư phát triển Cục</t>
  </si>
  <si>
    <t>Cơ sở 2 của Cục Sở hữu Trí tuệ tại Hòa Lạc</t>
  </si>
  <si>
    <t>TỔNG HỢP TÌNH HÌNH THỰC HIỆN KẾ HOẠCH ĐẦU TƯ PHÁT TRIỂN 5 NĂM 2011-2015 VÀ NHU CẦU KẾ HOẠCH 5 NĂM 2016-2020</t>
  </si>
  <si>
    <t>Chuẩn Đo lường giai đoạn 2016-2020</t>
  </si>
  <si>
    <t>Thực hiện theo quyết định 602/QD-TTg, 85,23 tỷ đồng cấp năm 2012 qua Bộ Ngoại giao, TMDT 50,5 trieu USD, TMDT: 1061</t>
  </si>
  <si>
    <t>Khởi công mới từ năm 2016</t>
  </si>
  <si>
    <t>552 triệu USD là vốn ODA, 300 tỷ là vốn Việt Nam. Hiện đang gặp khó khăn về địa điểm thực hiện dự án, năm 2015 bắt đầu chuẩn bị đầu tư, sẽ đưa vào chương trình mục tiêu</t>
  </si>
  <si>
    <t>TMĐT 110 tỷ, Năm 2015 đã cấp 500 triệu chuẩn bị đầu tư</t>
  </si>
  <si>
    <t>Mua nhà cho Bộ phận Khoa học và Công nghệ từ 2016-2020</t>
  </si>
  <si>
    <t>Trạm quan trắc và cảnh báo phóng xạ môi trường khu vực Thành phố Hồ Chí Minh</t>
  </si>
  <si>
    <t>Dự án Mem/Nems và đầu tư xây dựng khu phát triển thử nghiệm công nghệ cao</t>
  </si>
  <si>
    <t>Đầu tư xây dựng Trung tâm TCĐL Chất lượng 4 (giai đoạn 2)</t>
  </si>
  <si>
    <t>Quy hoạch mạng lưới quan trắc và cảnh báo phóng xạ quốc gia năm 2020</t>
  </si>
  <si>
    <t>Kế hoạch năm 2015</t>
  </si>
  <si>
    <t>Chuẩn Đo lường quốc gia giai đoạn 2015-2016</t>
  </si>
  <si>
    <t xml:space="preserve">Đầu tư xây dựng cơ sở hạ tầng và mở rộng diện tích làm việc của các đơn vị Tổng cục </t>
  </si>
  <si>
    <t>Hoàn thiện quy trình sản xuất Sâm Ngọc Linh</t>
  </si>
  <si>
    <t>Cơ sở nghiên cứu của Viện NLNT Việt Nam tại Đà Nẵng (giai đoạn 1)</t>
  </si>
  <si>
    <t>Dự án Trụ sở các Trung tâm nghiên cứu phảt triển ứng dụng và chuyển giao công nghệ (Trụ sở BKHCN giai đoạn 2)</t>
  </si>
  <si>
    <t>Khu Nhà làm việc phía Bắc nhà D (đối diện nhà C)</t>
  </si>
  <si>
    <t>Chuẩn Đo lường Quốc gia giai đoạn 2</t>
  </si>
  <si>
    <t>QĐ 243/QĐ-BKHCN, 05/02/2015</t>
  </si>
  <si>
    <t>Vụ………………</t>
  </si>
  <si>
    <t>Bộ, ngành, tổng công ty …….</t>
  </si>
  <si>
    <t>DỰ KIẾN PHÂN BỔ KẾ HOẠCH VỐN ĐẦU TƯ PHÁT TRIỂN NGUỒN NGÂN SÁCH NHÀ NƯỚC 5 NĂM 2016-2020 CÁC DỰ ÁN SỬ DỤNG VỐN ODA CỦA CÁC BỘ, NGÀNH TRUNG ƯƠNG VÀ ĐỊA PHƯƠNG</t>
  </si>
  <si>
    <t>Nhà tài trợ</t>
  </si>
  <si>
    <t>Ngày ký kết Hiệp định</t>
  </si>
  <si>
    <t>Quyết định đầu tư ban đầu hoặc quyết định đầu tư điều chỉnh được Thủ tướng Chính phủ giao kế hoạch 2012, 2013</t>
  </si>
  <si>
    <t>Quyết định đầu tư điều chỉnh</t>
  </si>
  <si>
    <r>
      <t>Lũy kế bố trí từ khởi công đến hết kế hoạch năm 2015</t>
    </r>
    <r>
      <rPr>
        <vertAlign val="superscript"/>
        <sz val="14"/>
        <rFont val="Times New Roman"/>
        <family val="1"/>
      </rPr>
      <t xml:space="preserve"> (4)</t>
    </r>
  </si>
  <si>
    <t>Ứng trước vốn đối ứng NSTW và TPCP đến năm 2015 chưa bố trí nguồn thu hồi</t>
  </si>
  <si>
    <t>Giải ngân vốn nước ngoài (tính theo tiền Việt)</t>
  </si>
  <si>
    <t>Dự kiến khả năng giải ngân kế hoạch
 5 năm 2016-2020 của các bộ, ngành trung ương và địa phương</t>
  </si>
  <si>
    <t>Dự kiến kế hoạch vốn đối ứng và khả năng giải ngân kế hoạch vốn nước ngoài 5 năm 2016-2020 của các vụ</t>
  </si>
  <si>
    <t xml:space="preserve">Số quyết định </t>
  </si>
  <si>
    <r>
      <t xml:space="preserve">Tổng số (tất cả các nguồn vốn) </t>
    </r>
    <r>
      <rPr>
        <vertAlign val="superscript"/>
        <sz val="14"/>
        <rFont val="Times New Roman"/>
        <family val="1"/>
      </rPr>
      <t>(1)</t>
    </r>
  </si>
  <si>
    <t>Lũy kế giải ngân vốn nước ngoài (tính theo tiền Việt) từ khởi công đến hết 31/01/2015</t>
  </si>
  <si>
    <t>Ước giải ngân vốn nước ngoài (tính theo tiền Việt) từ 01/01/2015 đến 31/01/2016</t>
  </si>
  <si>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</si>
  <si>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</si>
  <si>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t>NSTW</t>
  </si>
  <si>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</si>
  <si>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</si>
  <si>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</si>
  <si>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Tính bằng nguyên tệ</t>
  </si>
  <si>
    <t>Quy đổi ra tiền Việt</t>
  </si>
  <si>
    <t>A1</t>
  </si>
  <si>
    <t>Các chương trình, dự án đã ký kết hiệp định hoặc có cam kết với nhà tài trợ đến ngày 30/6/2015</t>
  </si>
  <si>
    <t>Dự án dự kiến hoàn thành và bàn giao đưa vào sử dụng trong giai đoạn 2016-2020</t>
  </si>
  <si>
    <t>(1)</t>
  </si>
  <si>
    <t>Dự án ...</t>
  </si>
  <si>
    <t>Dự án dự kiến hoàn thành sau năm 2020</t>
  </si>
  <si>
    <t>Các chương trình, dự án dự kiến ký kết hiệp định hoặc cam kết với nhà tài trợ trong 6 tháng cuối năm 2015 và trong năm 2016</t>
  </si>
  <si>
    <t>Các chương trình, dự án kêu gọi nhà tài trợ đầu tư trong 5 năm 2016-2020</t>
  </si>
  <si>
    <t>Ghi chú:</t>
  </si>
  <si>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</si>
  <si>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 (2) Phần vốn đối ứng là phần vốn trong nước tính theo tiền Việt Nam đồng</t>
  </si>
  <si>
    <t>- (3) Số vốn nước ngoài (tính bằng nguyên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</si>
  <si>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(4) Lũy kế số vốn đã bố trí đến hết kế hoạch năm 2015 không bao gồm số vốn ứng trước chưa bố trí kế hoạch để thu hồi.</t>
  </si>
  <si>
    <t>Dự án Vkist</t>
  </si>
  <si>
    <t xml:space="preserve">Viện nghiên cứu khoa học </t>
  </si>
  <si>
    <t>Hàn Quốc</t>
  </si>
  <si>
    <t>Dự án Trung tâm Khoa học và Công nghệ Hạt nhân</t>
  </si>
  <si>
    <t>Lò phản ứng và các phòng thí nghiệm</t>
  </si>
  <si>
    <t>2019-2023</t>
  </si>
  <si>
    <t>Liên Bang Nga</t>
  </si>
  <si>
    <t>31/10/2010, 21/11/2011</t>
  </si>
  <si>
    <t>460/TTg-KTN, 18/3/2010</t>
  </si>
  <si>
    <t>Đang xãc định địa điểm, ngoại tệ USD</t>
  </si>
  <si>
    <t>Cục An toàn bức xạ và hạt nhân</t>
  </si>
  <si>
    <t>Cơ quan pháp quy</t>
  </si>
  <si>
    <t>2018-2020</t>
  </si>
  <si>
    <t>IAEA</t>
  </si>
  <si>
    <t>ND số 50/ND-CP , ngày 18/5/2015</t>
  </si>
  <si>
    <t>Việt Nam</t>
  </si>
  <si>
    <t>Hệ thống quan trắc</t>
  </si>
  <si>
    <t>2017-2020</t>
  </si>
  <si>
    <t>Noật Bản</t>
  </si>
  <si>
    <t>Tính bằng nguyên tệ (triệu USD)</t>
  </si>
  <si>
    <t>Đang kêu gọi Tài trợ</t>
  </si>
  <si>
    <t>Nâng cấp, phát triển công Thông tin Điện tử Bộ Khoa học và Công nghệ</t>
  </si>
  <si>
    <t>Khởi công năm 2016</t>
  </si>
  <si>
    <t>Đầu tư nâng cấp năng lực xử lý, tính sãn sàng, mua sắm bản quyền phần mềm hệ thống cho Hạ tầng CNTT của Bộ KHCN</t>
  </si>
  <si>
    <t>Xây dựng hệ thống quản lý hoạt động và Thông tin khoa học và công nghệ'</t>
  </si>
  <si>
    <t>Hệ thống quản lý</t>
  </si>
  <si>
    <t>2017-2018</t>
  </si>
  <si>
    <t>Phụ lục 4</t>
  </si>
  <si>
    <t xml:space="preserve">Thực hiện tại Khu công nghệ cao Hòa Lạc, bổ sung vốn từ danh mục Giáo dục Đào tạo, giai đoạn 1 chỉ đề xuất 70 tỷ đồng. </t>
  </si>
  <si>
    <t>(Biểu mẫu kèm theo văn bản số 3203/BKHCN-VP  ngày  31   tháng   8   năm 2015 )</t>
  </si>
  <si>
    <t>(Biểu mẫu Kèm theo văn bản số      3203/BKHCN-VP  ngày   31      tháng   8     năm 2015)</t>
  </si>
  <si>
    <t>Lũy kế số vốn bố trí từ khởi công đến hết năm 2015</t>
  </si>
  <si>
    <t>Nhà 11 tầng</t>
  </si>
  <si>
    <t>Đầu tư theo ngành và lĩnh vực</t>
  </si>
  <si>
    <t>10 tỷ chỉ là kinh phí chuẩn bị đầu tư</t>
  </si>
  <si>
    <t>Hiện đang điều chỉnh quy hoạch, dự kiến sẽ khởi công 2017</t>
  </si>
  <si>
    <t>18000 m2 sàn</t>
  </si>
  <si>
    <t>Thành phố He Chí Minh</t>
  </si>
  <si>
    <t>17.680m2 trên 10ha</t>
  </si>
  <si>
    <t>2017-2019</t>
  </si>
  <si>
    <t>Nghị định số 50/2015/N Đ-CP, ngày 18/05/2015</t>
  </si>
  <si>
    <t>Bắt đầu triển khai chuẩn bị đầu tư</t>
  </si>
  <si>
    <t>Dự án Trụ sở Bộ KHCN (giai đoạn 2)</t>
  </si>
  <si>
    <t>Bắt đầu chuẩn bị đầu tư</t>
  </si>
  <si>
    <t>Địa điểm mở tài khoản</t>
  </si>
  <si>
    <t>Mã số dự an đầu tư</t>
  </si>
  <si>
    <t xml:space="preserve">Quyết định đầu tư </t>
  </si>
  <si>
    <t xml:space="preserve">Kế hoạch năm 2016  (NSTW)
</t>
  </si>
  <si>
    <t>Ngành  Khoa học và Công nghệ</t>
  </si>
  <si>
    <t>Hợp tác xây dựng Viện Khoa học và Công nghệ Việt Nam - Hàn Quốc (VKIST)</t>
  </si>
  <si>
    <t>Kho Bạc nhà nước Hà Nội</t>
  </si>
  <si>
    <t>5</t>
  </si>
  <si>
    <t>KẾ HOẠCH ĐẦU TƯ PHÁT TRIỂN NGUỒN NGÂN SÁCH NHÀ NƯỚC (VỐN TRONG NƯỚC) NĂM 2016 (Dự án chuẩn bị đầu tư)</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</si>
</sst>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V_N_D_-;\-* #,##0.00\ _V_N_D_-;_-* &quot;-&quot;??\ _V_N_D_-;_-@_-"/>
    <numFmt numFmtId="165" formatCode="#,##0.0"/>
    <numFmt numFmtId="166" formatCode="_(* #,##0_);_(* \(#,##0\);_(* &quot;-&quot;??_);_(@_)"/>
    <numFmt numFmtId="167" formatCode="#,##0.000"/>
  </numFmts>
  <fonts count="66">
    <font>
      <sz val="11"/>
      <color theme="1"/>
      <name val="Calibri"/>
      <family val="2"/>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sz val="14"/>
      <name val="Times New Roman"/>
      <family val="1"/>
    </font>
    <font>
      <i/>
      <sz val="18"/>
      <name val="Times New Roman"/>
      <family val="1"/>
    </font>
    <font>
      <vertAlign val="superscript"/>
      <sz val="14"/>
      <name val="Times New Roman"/>
      <family val="1"/>
    </font>
    <font>
      <sz val="14"/>
      <color indexed="8"/>
      <name val="Times New Roman"/>
      <family val="1"/>
    </font>
    <font>
      <i/>
      <sz val="16"/>
      <name val="Times New Roman"/>
      <family val="1"/>
    </font>
    <font>
      <sz val="8"/>
      <name val="Calibri"/>
      <family val="2"/>
    </font>
    <font>
      <sz val="12"/>
      <name val=".VnTime"/>
      <family val="2"/>
    </font>
    <font>
      <sz val="11"/>
      <color indexed="8"/>
      <name val="Helvetica Neue"/>
      <family val="0"/>
    </font>
    <font>
      <sz val="11"/>
      <name val="Times New Roman"/>
      <family val="1"/>
    </font>
    <font>
      <sz val="14"/>
      <name val=".VnTime"/>
      <family val="2"/>
    </font>
    <font>
      <b/>
      <i/>
      <sz val="18"/>
      <name val="Times New Roman"/>
      <family val="1"/>
    </font>
    <font>
      <b/>
      <sz val="18"/>
      <name val="Times New Roman"/>
      <family val="1"/>
    </font>
    <font>
      <sz val="18"/>
      <name val="Times New Roman"/>
      <family val="1"/>
    </font>
    <font>
      <sz val="18"/>
      <color indexed="9"/>
      <name val="Times New Roman"/>
      <family val="1"/>
    </font>
    <font>
      <b/>
      <i/>
      <sz val="18"/>
      <color indexed="8"/>
      <name val="Times New Roman"/>
      <family val="1"/>
    </font>
    <font>
      <b/>
      <i/>
      <sz val="20"/>
      <name val="Times New Roman"/>
      <family val="1"/>
    </font>
    <font>
      <i/>
      <sz val="20"/>
      <name val="Times New Roman"/>
      <family val="1"/>
    </font>
    <font>
      <b/>
      <sz val="20"/>
      <name val="Times New Roman"/>
      <family val="1"/>
    </font>
    <font>
      <sz val="20"/>
      <name val="Times New Roman"/>
      <family val="1"/>
    </font>
    <font>
      <i/>
      <vertAlign val="superscript"/>
      <sz val="14"/>
      <name val="Times New Roman"/>
      <family val="1"/>
    </font>
    <font>
      <sz val="12"/>
      <name val="Times New Roman"/>
      <family val="1"/>
    </font>
    <font>
      <sz val="11"/>
      <name val=".VnTime"/>
      <family val="2"/>
    </font>
    <font>
      <sz val="14"/>
      <name val="Arial"/>
      <family val="0"/>
    </font>
    <font>
      <b/>
      <sz val="12"/>
      <name val="Times New Roman"/>
      <family val="1"/>
    </font>
    <font>
      <i/>
      <sz val="22"/>
      <name val="Times New Roman"/>
      <family val="1"/>
    </font>
    <font>
      <sz val="22"/>
      <name val="Times New Roman"/>
      <family val="1"/>
    </font>
    <font>
      <sz val="22"/>
      <color indexed="9"/>
      <name val="Times New Roman"/>
      <family val="1"/>
    </font>
    <font>
      <b/>
      <sz val="1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border>
    <border>
      <left style="thin"/>
      <right/>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3" fillId="0" borderId="0" applyNumberFormat="0" applyFill="0" applyBorder="0" applyProtection="0">
      <alignment vertical="top"/>
    </xf>
    <xf numFmtId="0" fontId="1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6">
    <xf numFmtId="0" fontId="0" fillId="0" borderId="0" xfId="0" applyFont="1" applyAlignment="1">
      <alignment/>
    </xf>
    <xf numFmtId="1" fontId="3" fillId="0" borderId="0" xfId="74" applyNumberFormat="1" applyFont="1" applyFill="1" applyAlignment="1">
      <alignment vertical="center"/>
      <protection/>
    </xf>
    <xf numFmtId="1" fontId="4" fillId="0" borderId="0" xfId="74" applyNumberFormat="1" applyFont="1" applyFill="1" applyAlignment="1">
      <alignment vertical="center"/>
      <protection/>
    </xf>
    <xf numFmtId="1" fontId="5" fillId="0" borderId="0" xfId="74" applyNumberFormat="1" applyFont="1" applyFill="1" applyAlignment="1">
      <alignment vertical="center"/>
      <protection/>
    </xf>
    <xf numFmtId="1" fontId="6" fillId="0" borderId="0" xfId="74" applyNumberFormat="1" applyFont="1" applyFill="1" applyAlignment="1">
      <alignment vertical="center"/>
      <protection/>
    </xf>
    <xf numFmtId="3" fontId="6" fillId="0" borderId="10" xfId="74" applyNumberFormat="1" applyFont="1" applyFill="1" applyBorder="1" applyAlignment="1" quotePrefix="1">
      <alignment horizontal="center" vertical="center" wrapText="1"/>
      <protection/>
    </xf>
    <xf numFmtId="3" fontId="6" fillId="0" borderId="0" xfId="74" applyNumberFormat="1" applyFont="1" applyFill="1" applyBorder="1" applyAlignment="1">
      <alignment vertical="center" wrapText="1"/>
      <protection/>
    </xf>
    <xf numFmtId="1" fontId="6" fillId="0" borderId="0" xfId="74" applyNumberFormat="1" applyFont="1" applyFill="1" applyAlignment="1">
      <alignment horizontal="center" vertical="center"/>
      <protection/>
    </xf>
    <xf numFmtId="1" fontId="6" fillId="0" borderId="0" xfId="74" applyNumberFormat="1" applyFont="1" applyFill="1" applyAlignment="1">
      <alignment horizontal="right" vertical="center"/>
      <protection/>
    </xf>
    <xf numFmtId="1" fontId="6" fillId="0" borderId="0" xfId="74" applyNumberFormat="1" applyFont="1" applyFill="1" applyAlignment="1">
      <alignment vertical="center" wrapText="1"/>
      <protection/>
    </xf>
    <xf numFmtId="1" fontId="6" fillId="0" borderId="0" xfId="74" applyNumberFormat="1" applyFont="1" applyFill="1" applyAlignment="1">
      <alignment horizontal="center" vertical="center" wrapText="1"/>
      <protection/>
    </xf>
    <xf numFmtId="49" fontId="6" fillId="0" borderId="0" xfId="74" applyNumberFormat="1" applyFont="1" applyFill="1" applyAlignment="1">
      <alignment horizontal="center" vertical="center"/>
      <protection/>
    </xf>
    <xf numFmtId="49" fontId="6" fillId="0" borderId="0" xfId="74" applyNumberFormat="1" applyFont="1" applyFill="1" applyAlignment="1">
      <alignment vertical="center"/>
      <protection/>
    </xf>
    <xf numFmtId="1" fontId="4" fillId="0" borderId="10" xfId="74" applyNumberFormat="1" applyFont="1" applyFill="1" applyBorder="1" applyAlignment="1">
      <alignment horizontal="left" vertical="center" wrapText="1"/>
      <protection/>
    </xf>
    <xf numFmtId="1" fontId="6" fillId="0" borderId="10" xfId="74" applyNumberFormat="1" applyFont="1" applyFill="1" applyBorder="1" applyAlignment="1">
      <alignment horizontal="center" vertical="center" wrapText="1"/>
      <protection/>
    </xf>
    <xf numFmtId="1" fontId="6" fillId="0" borderId="10" xfId="74" applyNumberFormat="1" applyFont="1" applyFill="1" applyBorder="1" applyAlignment="1">
      <alignment horizontal="right" vertical="center"/>
      <protection/>
    </xf>
    <xf numFmtId="1" fontId="6" fillId="0" borderId="10" xfId="74" applyNumberFormat="1" applyFont="1" applyFill="1" applyBorder="1" applyAlignment="1">
      <alignment vertical="center" wrapText="1"/>
      <protection/>
    </xf>
    <xf numFmtId="49" fontId="4" fillId="0" borderId="10" xfId="74" applyNumberFormat="1" applyFont="1" applyFill="1" applyBorder="1" applyAlignment="1">
      <alignment horizontal="center" vertical="center"/>
      <protection/>
    </xf>
    <xf numFmtId="1" fontId="4" fillId="0" borderId="10" xfId="74" applyNumberFormat="1" applyFont="1" applyFill="1" applyBorder="1" applyAlignment="1">
      <alignment vertical="center" wrapText="1"/>
      <protection/>
    </xf>
    <xf numFmtId="1" fontId="4" fillId="0" borderId="10" xfId="74" applyNumberFormat="1" applyFont="1" applyFill="1" applyBorder="1" applyAlignment="1">
      <alignment horizontal="center" vertical="center" wrapText="1"/>
      <protection/>
    </xf>
    <xf numFmtId="49" fontId="5" fillId="0" borderId="10" xfId="74" applyNumberFormat="1" applyFont="1" applyFill="1" applyBorder="1" applyAlignment="1">
      <alignment horizontal="center" vertical="center"/>
      <protection/>
    </xf>
    <xf numFmtId="1" fontId="5" fillId="0" borderId="10" xfId="74" applyNumberFormat="1" applyFont="1" applyFill="1" applyBorder="1" applyAlignment="1">
      <alignment horizontal="center" vertical="center" wrapText="1"/>
      <protection/>
    </xf>
    <xf numFmtId="1" fontId="5" fillId="0" borderId="10" xfId="74" applyNumberFormat="1" applyFont="1" applyFill="1" applyBorder="1" applyAlignment="1">
      <alignment horizontal="right" vertical="center"/>
      <protection/>
    </xf>
    <xf numFmtId="3" fontId="4" fillId="0" borderId="10" xfId="74" applyNumberFormat="1" applyFont="1" applyFill="1" applyBorder="1" applyAlignment="1">
      <alignment horizontal="left" vertical="center" wrapText="1"/>
      <protection/>
    </xf>
    <xf numFmtId="1" fontId="3" fillId="0" borderId="10" xfId="74" applyNumberFormat="1" applyFont="1" applyFill="1" applyBorder="1" applyAlignment="1">
      <alignment horizontal="center" vertical="center" wrapText="1"/>
      <protection/>
    </xf>
    <xf numFmtId="1" fontId="3" fillId="0" borderId="10" xfId="74" applyNumberFormat="1" applyFont="1" applyFill="1" applyBorder="1" applyAlignment="1">
      <alignment horizontal="right" vertical="center"/>
      <protection/>
    </xf>
    <xf numFmtId="1" fontId="18" fillId="0" borderId="0" xfId="74" applyNumberFormat="1" applyFont="1" applyFill="1" applyAlignment="1">
      <alignment vertical="center"/>
      <protection/>
    </xf>
    <xf numFmtId="1" fontId="7" fillId="0" borderId="0" xfId="74" applyNumberFormat="1" applyFont="1" applyFill="1" applyAlignment="1">
      <alignment vertical="center" wrapText="1"/>
      <protection/>
    </xf>
    <xf numFmtId="1" fontId="19" fillId="0" borderId="0" xfId="74" applyNumberFormat="1" applyFont="1" applyFill="1" applyAlignment="1">
      <alignment vertical="center"/>
      <protection/>
    </xf>
    <xf numFmtId="1" fontId="7" fillId="0" borderId="0" xfId="74" applyNumberFormat="1" applyFont="1" applyFill="1" applyAlignment="1">
      <alignment vertical="center"/>
      <protection/>
    </xf>
    <xf numFmtId="0" fontId="20" fillId="0" borderId="0" xfId="0" applyFont="1" applyFill="1" applyAlignment="1">
      <alignment vertical="center" wrapText="1"/>
    </xf>
    <xf numFmtId="1" fontId="5" fillId="0" borderId="10" xfId="74" applyNumberFormat="1" applyFont="1" applyFill="1" applyBorder="1" applyAlignment="1" quotePrefix="1">
      <alignment vertical="center" wrapText="1"/>
      <protection/>
    </xf>
    <xf numFmtId="3" fontId="4" fillId="0" borderId="11" xfId="74" applyNumberFormat="1" applyFont="1" applyFill="1" applyBorder="1" applyAlignment="1">
      <alignment horizontal="center" vertical="center" wrapText="1"/>
      <protection/>
    </xf>
    <xf numFmtId="3" fontId="6" fillId="0" borderId="11" xfId="74" applyNumberFormat="1" applyFont="1" applyFill="1" applyBorder="1" applyAlignment="1" quotePrefix="1">
      <alignment horizontal="center" vertical="center" wrapText="1"/>
      <protection/>
    </xf>
    <xf numFmtId="3" fontId="6" fillId="0" borderId="10" xfId="74"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0" xfId="0" applyFont="1" applyFill="1" applyAlignment="1">
      <alignmen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0" fontId="26" fillId="0" borderId="10" xfId="0" applyFont="1" applyFill="1" applyBorder="1" applyAlignment="1">
      <alignment vertical="center" wrapText="1"/>
    </xf>
    <xf numFmtId="0" fontId="4" fillId="0" borderId="10" xfId="0" applyFont="1" applyFill="1" applyBorder="1" applyAlignment="1">
      <alignment vertical="center" wrapText="1"/>
    </xf>
    <xf numFmtId="3" fontId="6" fillId="0" borderId="10" xfId="74" applyNumberFormat="1" applyFont="1" applyFill="1" applyBorder="1" applyAlignment="1">
      <alignment horizontal="right" vertical="center" wrapText="1"/>
      <protection/>
    </xf>
    <xf numFmtId="3" fontId="6" fillId="0" borderId="10" xfId="74" applyNumberFormat="1" applyFont="1" applyFill="1" applyBorder="1" applyAlignment="1">
      <alignment vertical="center" wrapText="1"/>
      <protection/>
    </xf>
    <xf numFmtId="3" fontId="6" fillId="0" borderId="10" xfId="74" applyNumberFormat="1" applyFont="1" applyFill="1" applyBorder="1" applyAlignment="1">
      <alignment horizontal="right" vertical="center"/>
      <protection/>
    </xf>
    <xf numFmtId="0" fontId="26"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166" fontId="6" fillId="0" borderId="10" xfId="42" applyNumberFormat="1" applyFont="1" applyFill="1" applyBorder="1" applyAlignment="1">
      <alignment horizontal="right" vertical="center"/>
    </xf>
    <xf numFmtId="3" fontId="15"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left" vertical="center" wrapText="1"/>
    </xf>
    <xf numFmtId="3" fontId="4" fillId="0" borderId="10" xfId="74" applyNumberFormat="1" applyFont="1" applyFill="1" applyBorder="1" applyAlignment="1">
      <alignment horizontal="right" vertical="center"/>
      <protection/>
    </xf>
    <xf numFmtId="1" fontId="6" fillId="0" borderId="10" xfId="74" applyNumberFormat="1" applyFont="1" applyFill="1" applyBorder="1" applyAlignment="1">
      <alignment horizontal="right" vertical="center" wrapText="1"/>
      <protection/>
    </xf>
    <xf numFmtId="3" fontId="5" fillId="0" borderId="10" xfId="74" applyNumberFormat="1" applyFont="1" applyFill="1" applyBorder="1" applyAlignment="1">
      <alignment horizontal="right" vertical="center"/>
      <protection/>
    </xf>
    <xf numFmtId="3" fontId="3" fillId="0" borderId="10" xfId="74" applyNumberFormat="1" applyFont="1" applyFill="1" applyBorder="1" applyAlignment="1">
      <alignment horizontal="right" vertical="center"/>
      <protection/>
    </xf>
    <xf numFmtId="3" fontId="6" fillId="0" borderId="0" xfId="74" applyNumberFormat="1" applyFont="1" applyFill="1" applyAlignment="1">
      <alignment horizontal="right" vertical="center"/>
      <protection/>
    </xf>
    <xf numFmtId="3" fontId="6" fillId="0" borderId="0" xfId="74" applyNumberFormat="1" applyFont="1" applyFill="1" applyAlignment="1">
      <alignment vertical="center"/>
      <protection/>
    </xf>
    <xf numFmtId="3" fontId="4" fillId="0" borderId="10" xfId="74" applyNumberFormat="1" applyFont="1" applyFill="1" applyBorder="1" applyAlignment="1" quotePrefix="1">
      <alignment horizontal="center" vertical="center" wrapText="1"/>
      <protection/>
    </xf>
    <xf numFmtId="3" fontId="4" fillId="0" borderId="10" xfId="74" applyNumberFormat="1" applyFont="1" applyFill="1" applyBorder="1" applyAlignment="1" quotePrefix="1">
      <alignment horizontal="right" vertical="center" wrapText="1"/>
      <protection/>
    </xf>
    <xf numFmtId="3" fontId="6" fillId="0" borderId="10" xfId="74" applyNumberFormat="1" applyFont="1" applyFill="1" applyBorder="1" applyAlignment="1" quotePrefix="1">
      <alignment horizontal="right" vertical="center" wrapText="1"/>
      <protection/>
    </xf>
    <xf numFmtId="3" fontId="4" fillId="0" borderId="10" xfId="74" applyNumberFormat="1" applyFont="1" applyFill="1" applyBorder="1" applyAlignment="1">
      <alignment horizontal="center" vertical="center"/>
      <protection/>
    </xf>
    <xf numFmtId="3" fontId="6" fillId="0" borderId="12" xfId="74" applyNumberFormat="1" applyFont="1" applyFill="1" applyBorder="1" applyAlignment="1">
      <alignment horizontal="center" vertical="center"/>
      <protection/>
    </xf>
    <xf numFmtId="3" fontId="6" fillId="0" borderId="12" xfId="74" applyNumberFormat="1" applyFont="1" applyFill="1" applyBorder="1" applyAlignment="1">
      <alignment vertical="center" wrapText="1"/>
      <protection/>
    </xf>
    <xf numFmtId="3" fontId="6" fillId="0" borderId="12" xfId="74" applyNumberFormat="1" applyFont="1" applyFill="1" applyBorder="1" applyAlignment="1">
      <alignment horizontal="right" vertical="center" wrapText="1"/>
      <protection/>
    </xf>
    <xf numFmtId="3" fontId="6" fillId="0" borderId="12" xfId="74" applyNumberFormat="1" applyFont="1" applyFill="1" applyBorder="1" applyAlignment="1">
      <alignment horizontal="right" vertical="center"/>
      <protection/>
    </xf>
    <xf numFmtId="2" fontId="6" fillId="0" borderId="10"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6" fillId="0" borderId="0" xfId="0" applyFont="1" applyFill="1" applyAlignment="1">
      <alignment/>
    </xf>
    <xf numFmtId="49" fontId="6" fillId="0" borderId="10" xfId="0" applyNumberFormat="1" applyFont="1" applyFill="1" applyBorder="1" applyAlignment="1">
      <alignment vertical="center" wrapText="1"/>
    </xf>
    <xf numFmtId="49" fontId="6" fillId="0" borderId="10" xfId="74" applyNumberFormat="1" applyFont="1" applyFill="1" applyBorder="1" applyAlignment="1">
      <alignment horizontal="center" vertical="center"/>
      <protection/>
    </xf>
    <xf numFmtId="0" fontId="6" fillId="0" borderId="10" xfId="0" applyFont="1" applyFill="1" applyBorder="1" applyAlignment="1">
      <alignment horizontal="justify" vertical="center" wrapText="1"/>
    </xf>
    <xf numFmtId="166" fontId="27" fillId="0" borderId="10" xfId="42" applyNumberFormat="1" applyFont="1" applyFill="1" applyBorder="1" applyAlignment="1">
      <alignment horizontal="right" vertical="center"/>
    </xf>
    <xf numFmtId="49" fontId="4" fillId="0" borderId="10" xfId="0" applyNumberFormat="1" applyFont="1" applyFill="1" applyBorder="1" applyAlignment="1">
      <alignment vertical="center" wrapText="1"/>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justify"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49" fontId="4"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49" fontId="5" fillId="0" borderId="10" xfId="0" applyNumberFormat="1" applyFont="1" applyFill="1" applyBorder="1" applyAlignment="1">
      <alignment horizontal="right" vertical="center" wrapText="1"/>
    </xf>
    <xf numFmtId="1" fontId="3" fillId="0" borderId="10" xfId="74" applyNumberFormat="1" applyFont="1" applyFill="1" applyBorder="1" applyAlignment="1">
      <alignment horizontal="center" vertical="center"/>
      <protection/>
    </xf>
    <xf numFmtId="3" fontId="6" fillId="0" borderId="10" xfId="74" applyNumberFormat="1" applyFont="1" applyFill="1" applyBorder="1" applyAlignment="1">
      <alignment horizontal="center" vertical="center"/>
      <protection/>
    </xf>
    <xf numFmtId="0" fontId="3" fillId="0"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4" fillId="0" borderId="10" xfId="74" applyNumberFormat="1" applyFont="1" applyFill="1" applyBorder="1" applyAlignment="1">
      <alignment horizontal="center" vertical="center" wrapText="1"/>
      <protection/>
    </xf>
    <xf numFmtId="3" fontId="26" fillId="0" borderId="10" xfId="74" applyNumberFormat="1" applyFont="1" applyFill="1" applyBorder="1" applyAlignment="1">
      <alignment horizontal="right" vertical="center"/>
      <protection/>
    </xf>
    <xf numFmtId="3" fontId="28" fillId="0" borderId="0" xfId="0" applyNumberFormat="1" applyFont="1" applyFill="1" applyAlignment="1">
      <alignment/>
    </xf>
    <xf numFmtId="0" fontId="18" fillId="0" borderId="0" xfId="0" applyFont="1" applyFill="1" applyAlignment="1">
      <alignment vertical="center" wrapText="1"/>
    </xf>
    <xf numFmtId="0" fontId="17" fillId="0" borderId="0" xfId="0" applyFont="1" applyFill="1" applyAlignment="1">
      <alignment vertical="center" wrapText="1"/>
    </xf>
    <xf numFmtId="0" fontId="14" fillId="0" borderId="0" xfId="0" applyFont="1" applyFill="1" applyAlignment="1">
      <alignment horizontal="center" vertical="center" wrapText="1"/>
    </xf>
    <xf numFmtId="0" fontId="26" fillId="0" borderId="0" xfId="0" applyFont="1" applyFill="1" applyAlignment="1">
      <alignment vertical="center" wrapText="1"/>
    </xf>
    <xf numFmtId="0" fontId="4" fillId="0" borderId="0" xfId="0" applyFont="1" applyFill="1" applyAlignment="1">
      <alignment vertical="center" wrapText="1"/>
    </xf>
    <xf numFmtId="3" fontId="6" fillId="0" borderId="0" xfId="0" applyNumberFormat="1" applyFont="1" applyFill="1" applyAlignment="1">
      <alignment vertical="center" wrapText="1"/>
    </xf>
    <xf numFmtId="0" fontId="3" fillId="0" borderId="0" xfId="0" applyFont="1" applyFill="1" applyAlignment="1">
      <alignment vertical="center" wrapText="1"/>
    </xf>
    <xf numFmtId="3" fontId="3" fillId="0" borderId="0" xfId="0" applyNumberFormat="1" applyFont="1" applyFill="1" applyAlignment="1">
      <alignment vertical="center" wrapText="1"/>
    </xf>
    <xf numFmtId="3" fontId="28" fillId="0" borderId="13" xfId="0" applyNumberFormat="1" applyFont="1" applyFill="1" applyBorder="1" applyAlignment="1">
      <alignment/>
    </xf>
    <xf numFmtId="3" fontId="28" fillId="0" borderId="0" xfId="0" applyNumberFormat="1" applyFont="1" applyFill="1" applyBorder="1" applyAlignment="1">
      <alignment/>
    </xf>
    <xf numFmtId="0" fontId="3"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28" fillId="0" borderId="0" xfId="0" applyFont="1" applyFill="1" applyAlignment="1">
      <alignment/>
    </xf>
    <xf numFmtId="3" fontId="29" fillId="0" borderId="10" xfId="0" applyNumberFormat="1" applyFont="1" applyFill="1" applyBorder="1" applyAlignment="1">
      <alignment vertical="center" wrapText="1"/>
    </xf>
    <xf numFmtId="1" fontId="30" fillId="0" borderId="0" xfId="74" applyNumberFormat="1" applyFont="1" applyFill="1" applyAlignment="1">
      <alignment vertical="center"/>
      <protection/>
    </xf>
    <xf numFmtId="1" fontId="23" fillId="0" borderId="0" xfId="74" applyNumberFormat="1" applyFont="1" applyFill="1" applyAlignment="1">
      <alignment vertical="center"/>
      <protection/>
    </xf>
    <xf numFmtId="1" fontId="21" fillId="0" borderId="0" xfId="74" applyNumberFormat="1" applyFont="1" applyFill="1" applyAlignment="1">
      <alignment vertical="center"/>
      <protection/>
    </xf>
    <xf numFmtId="1" fontId="23" fillId="0" borderId="0" xfId="74" applyNumberFormat="1" applyFont="1" applyFill="1" applyAlignment="1">
      <alignment horizontal="right" vertical="center"/>
      <protection/>
    </xf>
    <xf numFmtId="1" fontId="24" fillId="0" borderId="0" xfId="74" applyNumberFormat="1" applyFont="1" applyFill="1" applyAlignment="1">
      <alignment horizontal="right" vertical="center"/>
      <protection/>
    </xf>
    <xf numFmtId="1" fontId="31" fillId="0" borderId="0" xfId="74" applyNumberFormat="1" applyFont="1" applyFill="1" applyAlignment="1">
      <alignment vertical="center"/>
      <protection/>
    </xf>
    <xf numFmtId="0" fontId="9" fillId="0" borderId="0" xfId="65" applyFont="1">
      <alignment/>
      <protection/>
    </xf>
    <xf numFmtId="1" fontId="32" fillId="0" borderId="0" xfId="74" applyNumberFormat="1" applyFont="1" applyFill="1" applyAlignment="1">
      <alignment vertical="center"/>
      <protection/>
    </xf>
    <xf numFmtId="3" fontId="6" fillId="0" borderId="0" xfId="74" applyNumberFormat="1" applyFont="1" applyBorder="1" applyAlignment="1">
      <alignment horizontal="center" vertical="center" wrapText="1"/>
      <protection/>
    </xf>
    <xf numFmtId="3" fontId="4" fillId="33" borderId="10" xfId="74" applyNumberFormat="1" applyFont="1" applyFill="1" applyBorder="1" applyAlignment="1" quotePrefix="1">
      <alignment horizontal="center" vertical="center" wrapText="1"/>
      <protection/>
    </xf>
    <xf numFmtId="1" fontId="4" fillId="33" borderId="10" xfId="74" applyNumberFormat="1" applyFont="1" applyFill="1" applyBorder="1" applyAlignment="1">
      <alignment horizontal="left" vertical="center" wrapText="1"/>
      <protection/>
    </xf>
    <xf numFmtId="3" fontId="6" fillId="33" borderId="10" xfId="74" applyNumberFormat="1" applyFont="1" applyFill="1" applyBorder="1" applyAlignment="1" quotePrefix="1">
      <alignment horizontal="center" vertical="center" wrapText="1"/>
      <protection/>
    </xf>
    <xf numFmtId="3" fontId="6" fillId="33" borderId="0" xfId="74" applyNumberFormat="1" applyFont="1" applyFill="1" applyBorder="1" applyAlignment="1">
      <alignment vertical="center" wrapText="1"/>
      <protection/>
    </xf>
    <xf numFmtId="1" fontId="6" fillId="0" borderId="10" xfId="74" applyNumberFormat="1" applyFont="1" applyFill="1" applyBorder="1" applyAlignment="1">
      <alignment vertical="center"/>
      <protection/>
    </xf>
    <xf numFmtId="1" fontId="3" fillId="0" borderId="10" xfId="74" applyNumberFormat="1" applyFont="1" applyFill="1" applyBorder="1" applyAlignment="1">
      <alignment vertical="center"/>
      <protection/>
    </xf>
    <xf numFmtId="1" fontId="6" fillId="0" borderId="10" xfId="74" applyNumberFormat="1" applyFont="1" applyFill="1" applyBorder="1" applyAlignment="1" quotePrefix="1">
      <alignment vertical="center" wrapText="1"/>
      <protection/>
    </xf>
    <xf numFmtId="1" fontId="5" fillId="0" borderId="10" xfId="74" applyNumberFormat="1" applyFont="1" applyFill="1" applyBorder="1" applyAlignment="1">
      <alignment vertical="center"/>
      <protection/>
    </xf>
    <xf numFmtId="1" fontId="4" fillId="0" borderId="10" xfId="74" applyNumberFormat="1" applyFont="1" applyFill="1" applyBorder="1" applyAlignment="1">
      <alignment vertical="center"/>
      <protection/>
    </xf>
    <xf numFmtId="1" fontId="10" fillId="0" borderId="0" xfId="74" applyNumberFormat="1" applyFont="1" applyFill="1" applyBorder="1" applyAlignment="1">
      <alignment horizontal="center" vertical="center"/>
      <protection/>
    </xf>
    <xf numFmtId="1" fontId="10" fillId="0" borderId="0" xfId="74" applyNumberFormat="1" applyFont="1" applyFill="1" applyAlignment="1">
      <alignment vertical="center"/>
      <protection/>
    </xf>
    <xf numFmtId="1" fontId="10" fillId="0" borderId="0" xfId="74" applyNumberFormat="1" applyFont="1" applyFill="1" applyAlignment="1">
      <alignment horizontal="center" vertical="center"/>
      <protection/>
    </xf>
    <xf numFmtId="1" fontId="26" fillId="0" borderId="10" xfId="74" applyNumberFormat="1" applyFont="1" applyFill="1" applyBorder="1" applyAlignment="1">
      <alignment vertical="center"/>
      <protection/>
    </xf>
    <xf numFmtId="1" fontId="26" fillId="0" borderId="0" xfId="74" applyNumberFormat="1" applyFont="1" applyFill="1" applyAlignment="1">
      <alignment vertical="center"/>
      <protection/>
    </xf>
    <xf numFmtId="1" fontId="26" fillId="0" borderId="10" xfId="74" applyNumberFormat="1" applyFont="1" applyFill="1" applyBorder="1" applyAlignment="1">
      <alignment vertical="center" wrapText="1"/>
      <protection/>
    </xf>
    <xf numFmtId="1" fontId="6" fillId="0" borderId="10" xfId="74" applyNumberFormat="1" applyFont="1" applyFill="1" applyBorder="1" applyAlignment="1">
      <alignment horizontal="left" vertical="center" wrapText="1"/>
      <protection/>
    </xf>
    <xf numFmtId="3" fontId="26" fillId="0" borderId="10" xfId="74" applyNumberFormat="1" applyFont="1" applyFill="1" applyBorder="1" applyAlignment="1">
      <alignment vertical="center"/>
      <protection/>
    </xf>
    <xf numFmtId="3" fontId="6" fillId="0" borderId="10" xfId="74" applyNumberFormat="1" applyFont="1" applyFill="1" applyBorder="1" applyAlignment="1">
      <alignment vertical="center"/>
      <protection/>
    </xf>
    <xf numFmtId="3" fontId="4" fillId="0" borderId="10" xfId="74" applyNumberFormat="1" applyFont="1" applyFill="1" applyBorder="1" applyAlignment="1">
      <alignment vertical="center"/>
      <protection/>
    </xf>
    <xf numFmtId="3" fontId="3" fillId="0" borderId="10" xfId="74" applyNumberFormat="1" applyFont="1" applyFill="1" applyBorder="1" applyAlignment="1">
      <alignment vertical="center"/>
      <protection/>
    </xf>
    <xf numFmtId="3" fontId="5" fillId="0" borderId="10" xfId="74" applyNumberFormat="1" applyFont="1" applyFill="1" applyBorder="1" applyAlignment="1">
      <alignment vertical="center"/>
      <protection/>
    </xf>
    <xf numFmtId="0" fontId="28" fillId="0" borderId="0" xfId="0" applyFont="1" applyFill="1" applyAlignment="1">
      <alignment vertical="center"/>
    </xf>
    <xf numFmtId="49" fontId="4" fillId="0" borderId="11" xfId="74" applyNumberFormat="1" applyFont="1" applyFill="1" applyBorder="1" applyAlignment="1">
      <alignment horizontal="center" vertical="center" wrapText="1"/>
      <protection/>
    </xf>
    <xf numFmtId="3" fontId="15" fillId="0" borderId="10" xfId="0" applyNumberFormat="1" applyFont="1" applyFill="1" applyBorder="1" applyAlignment="1">
      <alignment vertical="center"/>
    </xf>
    <xf numFmtId="49" fontId="6" fillId="0" borderId="10" xfId="0" applyNumberFormat="1" applyFont="1" applyFill="1" applyBorder="1" applyAlignment="1">
      <alignment horizontal="center" vertical="center" wrapText="1"/>
    </xf>
    <xf numFmtId="49" fontId="6" fillId="0" borderId="0" xfId="74" applyNumberFormat="1" applyFont="1" applyFill="1" applyAlignment="1">
      <alignment horizontal="left" vertical="center"/>
      <protection/>
    </xf>
    <xf numFmtId="3" fontId="4" fillId="0" borderId="0" xfId="74" applyNumberFormat="1" applyFont="1" applyFill="1" applyBorder="1" applyAlignment="1">
      <alignment horizontal="center" vertical="center" wrapText="1"/>
      <protection/>
    </xf>
    <xf numFmtId="3" fontId="5" fillId="0" borderId="10" xfId="74" applyNumberFormat="1" applyFont="1" applyFill="1" applyBorder="1" applyAlignment="1">
      <alignment horizontal="center" vertical="center" wrapText="1"/>
      <protection/>
    </xf>
    <xf numFmtId="0" fontId="4" fillId="0" borderId="10" xfId="74" applyNumberFormat="1" applyFont="1" applyFill="1" applyBorder="1" applyAlignment="1">
      <alignment horizontal="center" vertical="center" wrapText="1"/>
      <protection/>
    </xf>
    <xf numFmtId="0" fontId="4" fillId="0" borderId="10" xfId="74" applyNumberFormat="1" applyFont="1" applyFill="1" applyBorder="1" applyAlignment="1">
      <alignment horizontal="right" vertical="center" wrapText="1"/>
      <protection/>
    </xf>
    <xf numFmtId="3" fontId="6" fillId="0" borderId="11" xfId="74" applyNumberFormat="1" applyFont="1" applyFill="1" applyBorder="1" applyAlignment="1" quotePrefix="1">
      <alignment horizontal="right" vertical="center" wrapText="1"/>
      <protection/>
    </xf>
    <xf numFmtId="0" fontId="6" fillId="0" borderId="10" xfId="0" applyFont="1" applyFill="1" applyBorder="1" applyAlignment="1">
      <alignment horizontal="right" vertical="center" wrapText="1"/>
    </xf>
    <xf numFmtId="0" fontId="15" fillId="0" borderId="10" xfId="0" applyFont="1" applyFill="1" applyBorder="1" applyAlignment="1">
      <alignment horizontal="right" vertical="center" wrapText="1"/>
    </xf>
    <xf numFmtId="1" fontId="6" fillId="0" borderId="0" xfId="74" applyNumberFormat="1" applyFont="1" applyFill="1" applyAlignment="1">
      <alignment horizontal="right" vertical="center" wrapText="1"/>
      <protection/>
    </xf>
    <xf numFmtId="0" fontId="17" fillId="0" borderId="0"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right" vertical="center" wrapText="1"/>
    </xf>
    <xf numFmtId="1" fontId="22" fillId="0" borderId="0" xfId="74" applyNumberFormat="1" applyFont="1" applyFill="1" applyBorder="1" applyAlignment="1">
      <alignment horizontal="center" vertical="center" wrapText="1"/>
      <protection/>
    </xf>
    <xf numFmtId="1" fontId="7" fillId="0" borderId="0" xfId="74" applyNumberFormat="1" applyFont="1" applyFill="1" applyBorder="1" applyAlignment="1">
      <alignment horizontal="center" vertical="center" wrapText="1"/>
      <protection/>
    </xf>
    <xf numFmtId="3" fontId="3" fillId="0" borderId="12" xfId="74" applyNumberFormat="1" applyFont="1" applyFill="1" applyBorder="1" applyAlignment="1">
      <alignment horizontal="center" vertical="center" wrapText="1"/>
      <protection/>
    </xf>
    <xf numFmtId="0" fontId="3" fillId="0" borderId="0" xfId="0" applyFont="1" applyFill="1" applyBorder="1" applyAlignment="1">
      <alignment horizontal="left" vertical="center" wrapText="1"/>
    </xf>
    <xf numFmtId="3" fontId="6" fillId="0" borderId="10" xfId="74" applyNumberFormat="1" applyFont="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3" fontId="6" fillId="0" borderId="15" xfId="74" applyNumberFormat="1" applyFont="1" applyBorder="1" applyAlignment="1">
      <alignment horizontal="center" vertical="center" wrapText="1"/>
      <protection/>
    </xf>
    <xf numFmtId="3" fontId="6" fillId="0" borderId="16" xfId="74" applyNumberFormat="1" applyFont="1" applyBorder="1" applyAlignment="1">
      <alignment horizontal="center" vertical="center" wrapText="1"/>
      <protection/>
    </xf>
    <xf numFmtId="3" fontId="6" fillId="0" borderId="17" xfId="74" applyNumberFormat="1" applyFont="1" applyBorder="1" applyAlignment="1">
      <alignment horizontal="center" vertical="center" wrapText="1"/>
      <protection/>
    </xf>
    <xf numFmtId="3" fontId="6" fillId="0" borderId="18" xfId="74" applyNumberFormat="1" applyFont="1" applyBorder="1" applyAlignment="1">
      <alignment horizontal="center" vertical="center" wrapText="1"/>
      <protection/>
    </xf>
    <xf numFmtId="3" fontId="6" fillId="0" borderId="19" xfId="74" applyNumberFormat="1" applyFont="1" applyBorder="1" applyAlignment="1">
      <alignment horizontal="center" vertical="center" wrapText="1"/>
      <protection/>
    </xf>
    <xf numFmtId="3" fontId="6" fillId="0" borderId="11" xfId="74" applyNumberFormat="1" applyFont="1" applyBorder="1" applyAlignment="1">
      <alignment horizontal="center" vertical="center" wrapText="1"/>
      <protection/>
    </xf>
    <xf numFmtId="3" fontId="6" fillId="0" borderId="18" xfId="74" applyNumberFormat="1" applyFont="1" applyFill="1" applyBorder="1" applyAlignment="1">
      <alignment horizontal="center" vertical="center" wrapText="1"/>
      <protection/>
    </xf>
    <xf numFmtId="3" fontId="6" fillId="0" borderId="19" xfId="74" applyNumberFormat="1" applyFont="1" applyFill="1" applyBorder="1" applyAlignment="1">
      <alignment horizontal="center" vertical="center" wrapText="1"/>
      <protection/>
    </xf>
    <xf numFmtId="3" fontId="6" fillId="0" borderId="11" xfId="74" applyNumberFormat="1" applyFont="1" applyFill="1" applyBorder="1" applyAlignment="1">
      <alignment horizontal="center" vertical="center" wrapText="1"/>
      <protection/>
    </xf>
    <xf numFmtId="3" fontId="6" fillId="0" borderId="20" xfId="74" applyNumberFormat="1" applyFont="1" applyFill="1" applyBorder="1" applyAlignment="1">
      <alignment horizontal="center" vertical="center" wrapText="1"/>
      <protection/>
    </xf>
    <xf numFmtId="3" fontId="6" fillId="0" borderId="12" xfId="74" applyNumberFormat="1" applyFont="1" applyFill="1" applyBorder="1" applyAlignment="1">
      <alignment horizontal="center" vertical="center" wrapText="1"/>
      <protection/>
    </xf>
    <xf numFmtId="3" fontId="6" fillId="0" borderId="21" xfId="74" applyNumberFormat="1" applyFont="1" applyFill="1" applyBorder="1" applyAlignment="1">
      <alignment horizontal="center" vertical="center" wrapText="1"/>
      <protection/>
    </xf>
    <xf numFmtId="1" fontId="10" fillId="0" borderId="0" xfId="74" applyNumberFormat="1" applyFont="1" applyFill="1" applyAlignment="1" quotePrefix="1">
      <alignment horizontal="left" vertical="center" wrapText="1"/>
      <protection/>
    </xf>
    <xf numFmtId="1" fontId="21" fillId="0" borderId="0" xfId="74" applyNumberFormat="1" applyFont="1" applyFill="1" applyAlignment="1">
      <alignment horizontal="right" vertical="center"/>
      <protection/>
    </xf>
    <xf numFmtId="1" fontId="23" fillId="0" borderId="0" xfId="74" applyNumberFormat="1" applyFont="1" applyFill="1" applyAlignment="1">
      <alignment horizontal="center" vertical="center"/>
      <protection/>
    </xf>
    <xf numFmtId="1" fontId="17" fillId="0" borderId="0" xfId="74" applyNumberFormat="1" applyFont="1" applyFill="1" applyAlignment="1">
      <alignment horizontal="center" vertical="center" wrapText="1"/>
      <protection/>
    </xf>
    <xf numFmtId="1" fontId="22" fillId="0" borderId="0" xfId="74" applyNumberFormat="1" applyFont="1" applyFill="1" applyAlignment="1">
      <alignment horizontal="center" vertical="center" wrapText="1"/>
      <protection/>
    </xf>
    <xf numFmtId="1" fontId="22" fillId="0" borderId="14" xfId="74" applyNumberFormat="1" applyFont="1" applyFill="1" applyBorder="1" applyAlignment="1">
      <alignment horizontal="right" vertical="center"/>
      <protection/>
    </xf>
    <xf numFmtId="0" fontId="10" fillId="0" borderId="0" xfId="74" applyNumberFormat="1" applyFont="1" applyFill="1" applyBorder="1" applyAlignment="1" quotePrefix="1">
      <alignment horizontal="left" vertical="center" wrapText="1"/>
      <protection/>
    </xf>
    <xf numFmtId="3" fontId="6" fillId="0" borderId="15" xfId="74" applyNumberFormat="1" applyFont="1" applyFill="1" applyBorder="1" applyAlignment="1">
      <alignment horizontal="center" vertical="center" wrapText="1"/>
      <protection/>
    </xf>
    <xf numFmtId="3" fontId="6" fillId="0" borderId="16" xfId="74" applyNumberFormat="1" applyFont="1" applyFill="1" applyBorder="1" applyAlignment="1">
      <alignment horizontal="center" vertical="center" wrapText="1"/>
      <protection/>
    </xf>
    <xf numFmtId="3" fontId="6" fillId="0" borderId="17" xfId="74" applyNumberFormat="1" applyFont="1" applyFill="1" applyBorder="1" applyAlignment="1">
      <alignment horizontal="center" vertical="center" wrapText="1"/>
      <protection/>
    </xf>
    <xf numFmtId="0" fontId="10" fillId="0" borderId="12" xfId="74" applyNumberFormat="1" applyFont="1" applyFill="1" applyBorder="1" applyAlignment="1">
      <alignment horizontal="left" vertical="center"/>
      <protection/>
    </xf>
    <xf numFmtId="49" fontId="10" fillId="0" borderId="0" xfId="74" applyNumberFormat="1" applyFont="1" applyFill="1" applyBorder="1" applyAlignment="1">
      <alignment horizontal="left" vertical="center"/>
      <protection/>
    </xf>
    <xf numFmtId="3" fontId="4" fillId="0" borderId="10" xfId="74" applyNumberFormat="1" applyFont="1" applyFill="1" applyBorder="1" applyAlignment="1">
      <alignment horizontal="right" vertical="center" wrapText="1"/>
      <protection/>
    </xf>
    <xf numFmtId="3" fontId="4" fillId="0" borderId="10" xfId="74" applyNumberFormat="1" applyFont="1" applyFill="1" applyBorder="1" applyAlignment="1">
      <alignment horizontal="center" vertical="center" wrapText="1"/>
      <protection/>
    </xf>
    <xf numFmtId="3" fontId="4" fillId="0" borderId="18" xfId="74" applyNumberFormat="1" applyFont="1" applyFill="1" applyBorder="1" applyAlignment="1">
      <alignment horizontal="center" vertical="center" wrapText="1"/>
      <protection/>
    </xf>
    <xf numFmtId="3" fontId="4" fillId="0" borderId="11" xfId="74" applyNumberFormat="1" applyFont="1" applyFill="1" applyBorder="1" applyAlignment="1">
      <alignment horizontal="center" vertical="center" wrapText="1"/>
      <protection/>
    </xf>
    <xf numFmtId="3" fontId="5" fillId="0" borderId="10" xfId="74" applyNumberFormat="1" applyFont="1" applyFill="1" applyBorder="1" applyAlignment="1">
      <alignment horizontal="center" vertical="center" wrapText="1"/>
      <protection/>
    </xf>
    <xf numFmtId="3" fontId="4" fillId="0" borderId="19" xfId="74" applyNumberFormat="1" applyFont="1" applyFill="1" applyBorder="1" applyAlignment="1">
      <alignment horizontal="center" vertical="center" wrapText="1"/>
      <protection/>
    </xf>
    <xf numFmtId="1" fontId="17" fillId="0" borderId="0" xfId="74" applyNumberFormat="1" applyFont="1" applyFill="1" applyAlignment="1">
      <alignment horizontal="center" vertical="center"/>
      <protection/>
    </xf>
    <xf numFmtId="0" fontId="7" fillId="0" borderId="0" xfId="0" applyFont="1" applyFill="1" applyAlignment="1">
      <alignment horizontal="center" vertical="center" wrapText="1"/>
    </xf>
    <xf numFmtId="1" fontId="7" fillId="0" borderId="14" xfId="74" applyNumberFormat="1" applyFont="1" applyFill="1" applyBorder="1" applyAlignment="1">
      <alignment horizontal="right" vertical="center"/>
      <protection/>
    </xf>
    <xf numFmtId="49" fontId="4" fillId="0" borderId="10" xfId="74" applyNumberFormat="1" applyFont="1" applyFill="1" applyBorder="1" applyAlignment="1">
      <alignment horizontal="center" vertical="center" wrapText="1"/>
      <protection/>
    </xf>
    <xf numFmtId="49" fontId="4" fillId="0" borderId="18" xfId="74" applyNumberFormat="1" applyFont="1" applyFill="1" applyBorder="1" applyAlignment="1">
      <alignment horizontal="center" vertical="center" wrapText="1"/>
      <protection/>
    </xf>
    <xf numFmtId="3" fontId="4" fillId="0" borderId="18" xfId="74" applyNumberFormat="1" applyFont="1" applyFill="1" applyBorder="1" applyAlignment="1">
      <alignment horizontal="right" vertical="center" wrapText="1"/>
      <protection/>
    </xf>
    <xf numFmtId="3" fontId="4" fillId="0" borderId="15" xfId="74" applyNumberFormat="1" applyFont="1" applyFill="1" applyBorder="1" applyAlignment="1">
      <alignment horizontal="center" vertical="center" wrapText="1"/>
      <protection/>
    </xf>
    <xf numFmtId="3" fontId="4" fillId="0" borderId="16" xfId="74" applyNumberFormat="1" applyFont="1" applyFill="1" applyBorder="1" applyAlignment="1">
      <alignment horizontal="center" vertical="center" wrapText="1"/>
      <protection/>
    </xf>
    <xf numFmtId="3" fontId="4" fillId="0" borderId="17" xfId="74" applyNumberFormat="1" applyFont="1" applyFill="1" applyBorder="1" applyAlignment="1">
      <alignment horizontal="center" vertical="center" wrapText="1"/>
      <protection/>
    </xf>
    <xf numFmtId="0" fontId="33" fillId="0" borderId="11" xfId="60" applyFont="1" applyFill="1" applyBorder="1" applyAlignment="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omma 7"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3" xfId="62"/>
    <cellStyle name="Normal 2_GIAI NGAN" xfId="63"/>
    <cellStyle name="Normal 3" xfId="64"/>
    <cellStyle name="Normal 31" xfId="65"/>
    <cellStyle name="Normal 4" xfId="66"/>
    <cellStyle name="Normal 4 2" xfId="67"/>
    <cellStyle name="Normal 5" xfId="68"/>
    <cellStyle name="Normal 6" xfId="69"/>
    <cellStyle name="Normal 7" xfId="70"/>
    <cellStyle name="Normal 8" xfId="71"/>
    <cellStyle name="Normal 9" xfId="72"/>
    <cellStyle name="Normal 9 2" xfId="73"/>
    <cellStyle name="Normal_Bieu mau (CV )" xfId="74"/>
    <cellStyle name="Note" xfId="75"/>
    <cellStyle name="Output" xfId="76"/>
    <cellStyle name="Percent" xfId="77"/>
    <cellStyle name="Percent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R86"/>
  <sheetViews>
    <sheetView zoomScale="55" zoomScaleNormal="55" zoomScaleSheetLayoutView="70" zoomScalePageLayoutView="0" workbookViewId="0" topLeftCell="A1">
      <selection activeCell="P71" sqref="P71"/>
    </sheetView>
  </sheetViews>
  <sheetFormatPr defaultColWidth="9.140625" defaultRowHeight="15"/>
  <cols>
    <col min="1" max="1" width="8.140625" style="80" customWidth="1"/>
    <col min="2" max="2" width="33.28125" style="81" customWidth="1"/>
    <col min="3" max="3" width="11.8515625" style="81" customWidth="1"/>
    <col min="4" max="4" width="14.140625" style="81" bestFit="1" customWidth="1"/>
    <col min="5" max="5" width="14.28125" style="81" bestFit="1" customWidth="1"/>
    <col min="6" max="6" width="14.00390625" style="81" customWidth="1"/>
    <col min="7" max="7" width="14.140625" style="81" bestFit="1" customWidth="1"/>
    <col min="8" max="8" width="14.28125" style="81" bestFit="1" customWidth="1"/>
    <col min="9" max="9" width="7.421875" style="81" bestFit="1" customWidth="1"/>
    <col min="10" max="10" width="15.421875" style="81" bestFit="1" customWidth="1"/>
    <col min="11" max="11" width="14.28125" style="81" bestFit="1" customWidth="1"/>
    <col min="12" max="12" width="9.00390625" style="81" customWidth="1"/>
    <col min="13" max="13" width="8.140625" style="81" customWidth="1"/>
    <col min="14" max="14" width="15.421875" style="81" customWidth="1"/>
    <col min="15" max="15" width="14.28125" style="81" bestFit="1" customWidth="1"/>
    <col min="16" max="16" width="14.57421875" style="81" bestFit="1" customWidth="1"/>
    <col min="17" max="17" width="13.421875" style="81" customWidth="1"/>
    <col min="18" max="18" width="15.421875" style="81" bestFit="1" customWidth="1"/>
    <col min="19" max="19" width="14.28125" style="81" bestFit="1" customWidth="1"/>
    <col min="20" max="20" width="11.28125" style="81" customWidth="1"/>
    <col min="21" max="21" width="65.7109375" style="81" customWidth="1"/>
    <col min="22" max="22" width="9.140625" style="36" customWidth="1"/>
    <col min="23" max="23" width="16.28125" style="36" bestFit="1" customWidth="1"/>
    <col min="24" max="25" width="16.7109375" style="36" bestFit="1" customWidth="1"/>
    <col min="26" max="16384" width="9.140625" style="36" customWidth="1"/>
  </cols>
  <sheetData>
    <row r="1" spans="1:21" s="99" customFormat="1" ht="29.25" customHeight="1">
      <c r="A1" s="157" t="s">
        <v>130</v>
      </c>
      <c r="B1" s="157"/>
      <c r="C1" s="157"/>
      <c r="D1" s="157"/>
      <c r="E1" s="157"/>
      <c r="F1" s="157"/>
      <c r="G1" s="157"/>
      <c r="H1" s="157"/>
      <c r="I1" s="157"/>
      <c r="J1" s="157"/>
      <c r="K1" s="157"/>
      <c r="L1" s="157"/>
      <c r="M1" s="157"/>
      <c r="N1" s="157"/>
      <c r="O1" s="157"/>
      <c r="P1" s="157"/>
      <c r="Q1" s="157"/>
      <c r="R1" s="157"/>
      <c r="S1" s="157"/>
      <c r="T1" s="157"/>
      <c r="U1" s="157"/>
    </row>
    <row r="2" spans="1:21" s="99" customFormat="1" ht="29.25" customHeight="1">
      <c r="A2" s="156" t="s">
        <v>9</v>
      </c>
      <c r="B2" s="156"/>
      <c r="C2" s="156"/>
      <c r="D2" s="156"/>
      <c r="E2" s="156"/>
      <c r="F2" s="156"/>
      <c r="G2" s="156"/>
      <c r="H2" s="156"/>
      <c r="I2" s="156"/>
      <c r="J2" s="156"/>
      <c r="K2" s="156"/>
      <c r="L2" s="156"/>
      <c r="M2" s="156"/>
      <c r="N2" s="156"/>
      <c r="O2" s="156"/>
      <c r="P2" s="156"/>
      <c r="Q2" s="156"/>
      <c r="R2" s="156"/>
      <c r="S2" s="156"/>
      <c r="T2" s="156"/>
      <c r="U2" s="156"/>
    </row>
    <row r="3" spans="1:21" s="100" customFormat="1" ht="39" customHeight="1">
      <c r="A3" s="156" t="s">
        <v>138</v>
      </c>
      <c r="B3" s="156"/>
      <c r="C3" s="156"/>
      <c r="D3" s="156"/>
      <c r="E3" s="156"/>
      <c r="F3" s="156"/>
      <c r="G3" s="156"/>
      <c r="H3" s="156"/>
      <c r="I3" s="156"/>
      <c r="J3" s="156"/>
      <c r="K3" s="156"/>
      <c r="L3" s="156"/>
      <c r="M3" s="156"/>
      <c r="N3" s="156"/>
      <c r="O3" s="156"/>
      <c r="P3" s="156"/>
      <c r="Q3" s="156"/>
      <c r="R3" s="156"/>
      <c r="S3" s="156"/>
      <c r="T3" s="156"/>
      <c r="U3" s="156"/>
    </row>
    <row r="4" spans="1:44" s="99" customFormat="1" ht="26.25" customHeight="1">
      <c r="A4" s="160" t="s">
        <v>225</v>
      </c>
      <c r="B4" s="161"/>
      <c r="C4" s="161"/>
      <c r="D4" s="161"/>
      <c r="E4" s="161"/>
      <c r="F4" s="161"/>
      <c r="G4" s="161"/>
      <c r="H4" s="161"/>
      <c r="I4" s="161"/>
      <c r="J4" s="161"/>
      <c r="K4" s="161"/>
      <c r="L4" s="161"/>
      <c r="M4" s="161"/>
      <c r="N4" s="161"/>
      <c r="O4" s="161"/>
      <c r="P4" s="161"/>
      <c r="Q4" s="161"/>
      <c r="R4" s="161"/>
      <c r="S4" s="161"/>
      <c r="T4" s="161"/>
      <c r="U4" s="161"/>
      <c r="V4" s="27"/>
      <c r="W4" s="27"/>
      <c r="X4" s="27"/>
      <c r="Y4" s="27"/>
      <c r="Z4" s="27"/>
      <c r="AA4" s="27"/>
      <c r="AB4" s="27"/>
      <c r="AC4" s="27"/>
      <c r="AD4" s="27"/>
      <c r="AE4" s="27"/>
      <c r="AF4" s="27"/>
      <c r="AG4" s="27"/>
      <c r="AH4" s="27"/>
      <c r="AI4" s="27"/>
      <c r="AJ4" s="27"/>
      <c r="AK4" s="27"/>
      <c r="AL4" s="27"/>
      <c r="AM4" s="27"/>
      <c r="AN4" s="27"/>
      <c r="AO4" s="27"/>
      <c r="AP4" s="27"/>
      <c r="AQ4" s="27"/>
      <c r="AR4" s="27"/>
    </row>
    <row r="5" spans="1:21" s="99" customFormat="1" ht="27" customHeight="1">
      <c r="A5" s="159" t="s">
        <v>35</v>
      </c>
      <c r="B5" s="159"/>
      <c r="C5" s="159"/>
      <c r="D5" s="159"/>
      <c r="E5" s="159"/>
      <c r="F5" s="159"/>
      <c r="G5" s="159"/>
      <c r="H5" s="159"/>
      <c r="I5" s="159"/>
      <c r="J5" s="159"/>
      <c r="K5" s="159"/>
      <c r="L5" s="159"/>
      <c r="M5" s="159"/>
      <c r="N5" s="159"/>
      <c r="O5" s="159"/>
      <c r="P5" s="159"/>
      <c r="Q5" s="159"/>
      <c r="R5" s="159"/>
      <c r="S5" s="159"/>
      <c r="T5" s="159"/>
      <c r="U5" s="159"/>
    </row>
    <row r="6" spans="1:21" ht="33" customHeight="1">
      <c r="A6" s="158" t="s">
        <v>49</v>
      </c>
      <c r="B6" s="158" t="s">
        <v>57</v>
      </c>
      <c r="C6" s="158" t="s">
        <v>62</v>
      </c>
      <c r="D6" s="158"/>
      <c r="E6" s="158"/>
      <c r="F6" s="158"/>
      <c r="G6" s="158"/>
      <c r="H6" s="158"/>
      <c r="I6" s="158"/>
      <c r="J6" s="158"/>
      <c r="K6" s="158"/>
      <c r="L6" s="158"/>
      <c r="M6" s="158" t="s">
        <v>64</v>
      </c>
      <c r="N6" s="158"/>
      <c r="O6" s="158"/>
      <c r="P6" s="158"/>
      <c r="Q6" s="158" t="s">
        <v>63</v>
      </c>
      <c r="R6" s="158"/>
      <c r="S6" s="158"/>
      <c r="T6" s="158"/>
      <c r="U6" s="158" t="s">
        <v>22</v>
      </c>
    </row>
    <row r="7" spans="1:21" s="79" customFormat="1" ht="61.5" customHeight="1">
      <c r="A7" s="158"/>
      <c r="B7" s="158"/>
      <c r="C7" s="158" t="s">
        <v>51</v>
      </c>
      <c r="D7" s="158" t="s">
        <v>76</v>
      </c>
      <c r="E7" s="158"/>
      <c r="F7" s="158"/>
      <c r="G7" s="158" t="s">
        <v>77</v>
      </c>
      <c r="H7" s="158"/>
      <c r="I7" s="158"/>
      <c r="J7" s="158" t="s">
        <v>149</v>
      </c>
      <c r="K7" s="158"/>
      <c r="L7" s="158"/>
      <c r="M7" s="158"/>
      <c r="N7" s="158"/>
      <c r="O7" s="158"/>
      <c r="P7" s="158"/>
      <c r="Q7" s="158"/>
      <c r="R7" s="158"/>
      <c r="S7" s="158"/>
      <c r="T7" s="158"/>
      <c r="U7" s="158"/>
    </row>
    <row r="8" spans="1:30" s="79" customFormat="1" ht="27.75" customHeight="1">
      <c r="A8" s="158"/>
      <c r="B8" s="158"/>
      <c r="C8" s="158"/>
      <c r="D8" s="158" t="s">
        <v>24</v>
      </c>
      <c r="E8" s="158" t="s">
        <v>43</v>
      </c>
      <c r="F8" s="158"/>
      <c r="G8" s="158" t="s">
        <v>24</v>
      </c>
      <c r="H8" s="158" t="s">
        <v>43</v>
      </c>
      <c r="I8" s="158"/>
      <c r="J8" s="158" t="s">
        <v>65</v>
      </c>
      <c r="K8" s="158" t="s">
        <v>43</v>
      </c>
      <c r="L8" s="158"/>
      <c r="M8" s="158" t="s">
        <v>51</v>
      </c>
      <c r="N8" s="158" t="s">
        <v>65</v>
      </c>
      <c r="O8" s="158" t="s">
        <v>43</v>
      </c>
      <c r="P8" s="158"/>
      <c r="Q8" s="158" t="s">
        <v>51</v>
      </c>
      <c r="R8" s="158" t="s">
        <v>65</v>
      </c>
      <c r="S8" s="158" t="s">
        <v>43</v>
      </c>
      <c r="T8" s="158"/>
      <c r="U8" s="158"/>
      <c r="AD8" s="158"/>
    </row>
    <row r="9" spans="1:30" s="79" customFormat="1" ht="39.75" customHeight="1">
      <c r="A9" s="158"/>
      <c r="B9" s="158"/>
      <c r="C9" s="158"/>
      <c r="D9" s="158"/>
      <c r="E9" s="35" t="s">
        <v>25</v>
      </c>
      <c r="F9" s="35" t="s">
        <v>38</v>
      </c>
      <c r="G9" s="158"/>
      <c r="H9" s="35" t="s">
        <v>25</v>
      </c>
      <c r="I9" s="35" t="s">
        <v>38</v>
      </c>
      <c r="J9" s="158"/>
      <c r="K9" s="35" t="s">
        <v>25</v>
      </c>
      <c r="L9" s="35" t="s">
        <v>38</v>
      </c>
      <c r="M9" s="158"/>
      <c r="N9" s="158"/>
      <c r="O9" s="35" t="s">
        <v>25</v>
      </c>
      <c r="P9" s="35" t="s">
        <v>38</v>
      </c>
      <c r="Q9" s="158"/>
      <c r="R9" s="158"/>
      <c r="S9" s="35" t="s">
        <v>25</v>
      </c>
      <c r="T9" s="35" t="s">
        <v>38</v>
      </c>
      <c r="U9" s="158"/>
      <c r="AD9" s="158"/>
    </row>
    <row r="10" spans="1:21" s="101" customFormat="1" ht="20.25" customHeight="1">
      <c r="A10" s="82">
        <v>1</v>
      </c>
      <c r="B10" s="82">
        <v>2</v>
      </c>
      <c r="C10" s="82">
        <v>3</v>
      </c>
      <c r="D10" s="82">
        <v>4</v>
      </c>
      <c r="E10" s="82">
        <v>5</v>
      </c>
      <c r="F10" s="82">
        <v>6</v>
      </c>
      <c r="G10" s="82">
        <v>7</v>
      </c>
      <c r="H10" s="82">
        <v>8</v>
      </c>
      <c r="I10" s="82">
        <v>9</v>
      </c>
      <c r="J10" s="82">
        <v>10</v>
      </c>
      <c r="K10" s="82">
        <v>11</v>
      </c>
      <c r="L10" s="82">
        <v>12</v>
      </c>
      <c r="M10" s="82">
        <v>13</v>
      </c>
      <c r="N10" s="82">
        <v>14</v>
      </c>
      <c r="O10" s="82">
        <v>15</v>
      </c>
      <c r="P10" s="82">
        <v>16</v>
      </c>
      <c r="Q10" s="82">
        <v>17</v>
      </c>
      <c r="R10" s="82">
        <v>18</v>
      </c>
      <c r="S10" s="82">
        <v>19</v>
      </c>
      <c r="T10" s="82">
        <v>20</v>
      </c>
      <c r="U10" s="82">
        <v>21</v>
      </c>
    </row>
    <row r="11" spans="1:21" s="102" customFormat="1" ht="36" customHeight="1">
      <c r="A11" s="67"/>
      <c r="B11" s="83" t="s">
        <v>39</v>
      </c>
      <c r="C11" s="83"/>
      <c r="D11" s="84">
        <f aca="true" t="shared" si="0" ref="D11:I11">D13+D26+D42</f>
        <v>532520</v>
      </c>
      <c r="E11" s="84">
        <f t="shared" si="0"/>
        <v>532520</v>
      </c>
      <c r="F11" s="84">
        <f t="shared" si="0"/>
        <v>0</v>
      </c>
      <c r="G11" s="84">
        <f t="shared" si="0"/>
        <v>531720</v>
      </c>
      <c r="H11" s="84">
        <f t="shared" si="0"/>
        <v>531720</v>
      </c>
      <c r="I11" s="84">
        <f t="shared" si="0"/>
        <v>0</v>
      </c>
      <c r="J11" s="84">
        <f>J13+J26+J42+J77</f>
        <v>295500</v>
      </c>
      <c r="K11" s="84">
        <f>K13+K26+K42+K77</f>
        <v>295500</v>
      </c>
      <c r="L11" s="84">
        <f>L13+L26+L42</f>
        <v>0</v>
      </c>
      <c r="M11" s="84">
        <f>M12+M26+M42+M77</f>
        <v>29</v>
      </c>
      <c r="N11" s="84">
        <f>N12+N26+N42+N77</f>
        <v>3472878</v>
      </c>
      <c r="O11" s="84">
        <f>O12+O26+O42+O77</f>
        <v>3472878</v>
      </c>
      <c r="P11" s="84">
        <f>P13+P26+P42</f>
        <v>0</v>
      </c>
      <c r="Q11" s="84">
        <f>M11</f>
        <v>29</v>
      </c>
      <c r="R11" s="84">
        <f>R12+R26+R42+R77</f>
        <v>3472878</v>
      </c>
      <c r="S11" s="84">
        <f>S12+S26+S42+S77</f>
        <v>3472878</v>
      </c>
      <c r="T11" s="84"/>
      <c r="U11" s="40"/>
    </row>
    <row r="12" spans="1:21" s="103" customFormat="1" ht="35.25" customHeight="1">
      <c r="A12" s="37" t="s">
        <v>26</v>
      </c>
      <c r="B12" s="73" t="s">
        <v>17</v>
      </c>
      <c r="C12" s="73"/>
      <c r="D12" s="73"/>
      <c r="E12" s="73"/>
      <c r="F12" s="73"/>
      <c r="G12" s="73"/>
      <c r="H12" s="73"/>
      <c r="I12" s="73"/>
      <c r="J12" s="73"/>
      <c r="K12" s="73"/>
      <c r="L12" s="73"/>
      <c r="M12" s="73"/>
      <c r="N12" s="73"/>
      <c r="O12" s="73"/>
      <c r="P12" s="73"/>
      <c r="Q12" s="73"/>
      <c r="R12" s="73"/>
      <c r="S12" s="73"/>
      <c r="T12" s="73"/>
      <c r="U12" s="41"/>
    </row>
    <row r="13" spans="1:21" s="103" customFormat="1" ht="35.25" customHeight="1">
      <c r="A13" s="37" t="s">
        <v>27</v>
      </c>
      <c r="B13" s="73" t="s">
        <v>56</v>
      </c>
      <c r="C13" s="74">
        <f>C14+C19+C22</f>
        <v>7</v>
      </c>
      <c r="D13" s="85">
        <f aca="true" t="shared" si="1" ref="D13:I13">SUM(D19:D23)</f>
        <v>200425</v>
      </c>
      <c r="E13" s="85">
        <f t="shared" si="1"/>
        <v>200425</v>
      </c>
      <c r="F13" s="85">
        <f t="shared" si="1"/>
        <v>0</v>
      </c>
      <c r="G13" s="85">
        <f t="shared" si="1"/>
        <v>200425</v>
      </c>
      <c r="H13" s="85">
        <f t="shared" si="1"/>
        <v>200425</v>
      </c>
      <c r="I13" s="85">
        <f t="shared" si="1"/>
        <v>0</v>
      </c>
      <c r="J13" s="85">
        <f aca="true" t="shared" si="2" ref="J13:P13">SUM(J14:J23)</f>
        <v>58859</v>
      </c>
      <c r="K13" s="85">
        <f t="shared" si="2"/>
        <v>58859</v>
      </c>
      <c r="L13" s="85">
        <f t="shared" si="2"/>
        <v>0</v>
      </c>
      <c r="M13" s="85">
        <f t="shared" si="2"/>
        <v>0</v>
      </c>
      <c r="N13" s="85">
        <f>SUM(N14:N25)</f>
        <v>0</v>
      </c>
      <c r="O13" s="85">
        <f t="shared" si="2"/>
        <v>0</v>
      </c>
      <c r="P13" s="85">
        <f t="shared" si="2"/>
        <v>0</v>
      </c>
      <c r="Q13" s="85"/>
      <c r="R13" s="85"/>
      <c r="S13" s="85"/>
      <c r="T13" s="85"/>
      <c r="U13" s="41"/>
    </row>
    <row r="14" spans="1:21" s="103" customFormat="1" ht="55.5" customHeight="1">
      <c r="A14" s="37"/>
      <c r="B14" s="73" t="s">
        <v>88</v>
      </c>
      <c r="C14" s="86" t="s">
        <v>132</v>
      </c>
      <c r="D14" s="85"/>
      <c r="E14" s="85"/>
      <c r="F14" s="85"/>
      <c r="G14" s="85"/>
      <c r="H14" s="85"/>
      <c r="I14" s="85"/>
      <c r="J14" s="85"/>
      <c r="K14" s="85"/>
      <c r="L14" s="85"/>
      <c r="M14" s="85"/>
      <c r="N14" s="85"/>
      <c r="O14" s="85"/>
      <c r="P14" s="85"/>
      <c r="Q14" s="85"/>
      <c r="R14" s="85"/>
      <c r="S14" s="85"/>
      <c r="T14" s="85"/>
      <c r="U14" s="85"/>
    </row>
    <row r="15" spans="1:21" ht="108" customHeight="1">
      <c r="A15" s="35">
        <v>1</v>
      </c>
      <c r="B15" s="69" t="s">
        <v>89</v>
      </c>
      <c r="C15" s="69"/>
      <c r="D15" s="49">
        <f>9236+28060</f>
        <v>37296</v>
      </c>
      <c r="E15" s="49">
        <f>D15</f>
        <v>37296</v>
      </c>
      <c r="F15" s="49"/>
      <c r="G15" s="49">
        <f>D15</f>
        <v>37296</v>
      </c>
      <c r="H15" s="49">
        <f>G15</f>
        <v>37296</v>
      </c>
      <c r="I15" s="49"/>
      <c r="J15" s="49"/>
      <c r="K15" s="49"/>
      <c r="L15" s="49"/>
      <c r="M15" s="49"/>
      <c r="N15" s="49"/>
      <c r="O15" s="49"/>
      <c r="P15" s="49"/>
      <c r="Q15" s="49"/>
      <c r="R15" s="49"/>
      <c r="S15" s="49"/>
      <c r="T15" s="49"/>
      <c r="U15" s="49" t="s">
        <v>91</v>
      </c>
    </row>
    <row r="16" spans="1:21" ht="132" customHeight="1">
      <c r="A16" s="35">
        <v>2</v>
      </c>
      <c r="B16" s="69" t="s">
        <v>90</v>
      </c>
      <c r="C16" s="69"/>
      <c r="D16" s="49">
        <f>13000+20749+20000+42887</f>
        <v>96636</v>
      </c>
      <c r="E16" s="49">
        <f>D16</f>
        <v>96636</v>
      </c>
      <c r="F16" s="49"/>
      <c r="G16" s="49">
        <f>D16</f>
        <v>96636</v>
      </c>
      <c r="H16" s="49">
        <f>G16</f>
        <v>96636</v>
      </c>
      <c r="I16" s="49"/>
      <c r="J16" s="49">
        <f>K16</f>
        <v>26059</v>
      </c>
      <c r="K16" s="49">
        <v>26059</v>
      </c>
      <c r="L16" s="49"/>
      <c r="M16" s="49"/>
      <c r="N16" s="49"/>
      <c r="O16" s="49"/>
      <c r="P16" s="49"/>
      <c r="Q16" s="49"/>
      <c r="R16" s="49"/>
      <c r="S16" s="49"/>
      <c r="T16" s="49"/>
      <c r="U16" s="49" t="s">
        <v>92</v>
      </c>
    </row>
    <row r="17" spans="1:21" ht="81" customHeight="1">
      <c r="A17" s="35">
        <f>A16+1</f>
        <v>3</v>
      </c>
      <c r="B17" s="51" t="s">
        <v>14</v>
      </c>
      <c r="C17" s="69"/>
      <c r="D17" s="49">
        <f>1000+2500+15000+23500</f>
        <v>42000</v>
      </c>
      <c r="E17" s="49">
        <f>D17</f>
        <v>42000</v>
      </c>
      <c r="F17" s="49"/>
      <c r="G17" s="49">
        <f>D17</f>
        <v>42000</v>
      </c>
      <c r="H17" s="49">
        <f>G17</f>
        <v>42000</v>
      </c>
      <c r="I17" s="49"/>
      <c r="J17" s="49"/>
      <c r="K17" s="49"/>
      <c r="L17" s="49"/>
      <c r="M17" s="49"/>
      <c r="N17" s="49"/>
      <c r="O17" s="49"/>
      <c r="P17" s="49"/>
      <c r="Q17" s="49"/>
      <c r="R17" s="49"/>
      <c r="S17" s="49"/>
      <c r="T17" s="49"/>
      <c r="U17" s="49" t="s">
        <v>93</v>
      </c>
    </row>
    <row r="18" spans="1:21" ht="74.25" customHeight="1">
      <c r="A18" s="35">
        <v>4</v>
      </c>
      <c r="B18" s="69" t="s">
        <v>156</v>
      </c>
      <c r="C18" s="69"/>
      <c r="D18" s="49">
        <f>12500+34000+37000+9823</f>
        <v>93323</v>
      </c>
      <c r="E18" s="49">
        <f>D18</f>
        <v>93323</v>
      </c>
      <c r="F18" s="49"/>
      <c r="G18" s="49">
        <f>D18</f>
        <v>93323</v>
      </c>
      <c r="H18" s="49">
        <f>G18</f>
        <v>93323</v>
      </c>
      <c r="I18" s="49"/>
      <c r="J18" s="49"/>
      <c r="K18" s="49"/>
      <c r="L18" s="49"/>
      <c r="M18" s="49"/>
      <c r="N18" s="49"/>
      <c r="O18" s="49"/>
      <c r="P18" s="49"/>
      <c r="Q18" s="49"/>
      <c r="R18" s="49"/>
      <c r="S18" s="49"/>
      <c r="T18" s="49"/>
      <c r="U18" s="49" t="s">
        <v>94</v>
      </c>
    </row>
    <row r="19" spans="1:21" s="103" customFormat="1" ht="44.25" customHeight="1">
      <c r="A19" s="37"/>
      <c r="B19" s="73" t="s">
        <v>79</v>
      </c>
      <c r="C19" s="86" t="s">
        <v>34</v>
      </c>
      <c r="D19" s="85"/>
      <c r="E19" s="85"/>
      <c r="F19" s="85"/>
      <c r="G19" s="85"/>
      <c r="H19" s="85"/>
      <c r="I19" s="85"/>
      <c r="J19" s="85"/>
      <c r="K19" s="85"/>
      <c r="L19" s="85"/>
      <c r="M19" s="85"/>
      <c r="N19" s="85"/>
      <c r="O19" s="85"/>
      <c r="P19" s="85"/>
      <c r="Q19" s="85"/>
      <c r="R19" s="85"/>
      <c r="S19" s="85"/>
      <c r="T19" s="85"/>
      <c r="U19" s="85"/>
    </row>
    <row r="20" spans="1:21" ht="96" customHeight="1">
      <c r="A20" s="35">
        <v>5</v>
      </c>
      <c r="B20" s="69" t="s">
        <v>81</v>
      </c>
      <c r="C20" s="69"/>
      <c r="D20" s="49">
        <v>55485</v>
      </c>
      <c r="E20" s="49">
        <f>D20</f>
        <v>55485</v>
      </c>
      <c r="F20" s="49"/>
      <c r="G20" s="49">
        <f>E20</f>
        <v>55485</v>
      </c>
      <c r="H20" s="49">
        <f>G20</f>
        <v>55485</v>
      </c>
      <c r="I20" s="49"/>
      <c r="J20" s="49"/>
      <c r="K20" s="49"/>
      <c r="L20" s="49"/>
      <c r="M20" s="49"/>
      <c r="N20" s="49"/>
      <c r="O20" s="49"/>
      <c r="P20" s="49"/>
      <c r="Q20" s="49"/>
      <c r="R20" s="49"/>
      <c r="S20" s="49"/>
      <c r="T20" s="49"/>
      <c r="U20" s="49" t="s">
        <v>80</v>
      </c>
    </row>
    <row r="21" spans="1:21" ht="87.75" customHeight="1">
      <c r="A21" s="35">
        <v>6</v>
      </c>
      <c r="B21" s="69" t="s">
        <v>113</v>
      </c>
      <c r="C21" s="69"/>
      <c r="D21" s="49">
        <f>127440-2500</f>
        <v>124940</v>
      </c>
      <c r="E21" s="49">
        <f>D21</f>
        <v>124940</v>
      </c>
      <c r="F21" s="49"/>
      <c r="G21" s="49">
        <f>E21</f>
        <v>124940</v>
      </c>
      <c r="H21" s="49">
        <f>G21</f>
        <v>124940</v>
      </c>
      <c r="I21" s="49"/>
      <c r="J21" s="49"/>
      <c r="K21" s="49"/>
      <c r="L21" s="49"/>
      <c r="M21" s="49"/>
      <c r="N21" s="49"/>
      <c r="O21" s="49"/>
      <c r="P21" s="49"/>
      <c r="Q21" s="49"/>
      <c r="R21" s="49"/>
      <c r="S21" s="49"/>
      <c r="T21" s="49"/>
      <c r="U21" s="49" t="s">
        <v>82</v>
      </c>
    </row>
    <row r="22" spans="1:21" ht="18.75">
      <c r="A22" s="37"/>
      <c r="B22" s="73" t="s">
        <v>98</v>
      </c>
      <c r="C22" s="86" t="s">
        <v>46</v>
      </c>
      <c r="D22" s="49"/>
      <c r="E22" s="49"/>
      <c r="F22" s="49"/>
      <c r="G22" s="49"/>
      <c r="H22" s="49"/>
      <c r="I22" s="49"/>
      <c r="J22" s="49"/>
      <c r="K22" s="49"/>
      <c r="L22" s="49"/>
      <c r="M22" s="49"/>
      <c r="N22" s="49"/>
      <c r="O22" s="49"/>
      <c r="P22" s="49"/>
      <c r="Q22" s="49"/>
      <c r="R22" s="49"/>
      <c r="S22" s="49"/>
      <c r="T22" s="49"/>
      <c r="U22" s="49"/>
    </row>
    <row r="23" spans="1:21" ht="84" customHeight="1">
      <c r="A23" s="35">
        <v>7</v>
      </c>
      <c r="B23" s="69" t="s">
        <v>7</v>
      </c>
      <c r="C23" s="69"/>
      <c r="D23" s="49">
        <v>20000</v>
      </c>
      <c r="E23" s="49">
        <f>D23</f>
        <v>20000</v>
      </c>
      <c r="F23" s="49"/>
      <c r="G23" s="49">
        <f>D23</f>
        <v>20000</v>
      </c>
      <c r="H23" s="49">
        <f>G23</f>
        <v>20000</v>
      </c>
      <c r="I23" s="49"/>
      <c r="J23" s="49">
        <v>32800</v>
      </c>
      <c r="K23" s="49">
        <f>J23</f>
        <v>32800</v>
      </c>
      <c r="L23" s="49"/>
      <c r="M23" s="49"/>
      <c r="N23" s="49"/>
      <c r="O23" s="49"/>
      <c r="P23" s="49"/>
      <c r="Q23" s="49"/>
      <c r="R23" s="49"/>
      <c r="S23" s="49"/>
      <c r="T23" s="49"/>
      <c r="U23" s="49" t="s">
        <v>129</v>
      </c>
    </row>
    <row r="24" spans="1:21" ht="18.75">
      <c r="A24" s="35"/>
      <c r="B24" s="73" t="s">
        <v>109</v>
      </c>
      <c r="C24" s="69"/>
      <c r="D24" s="49"/>
      <c r="E24" s="49"/>
      <c r="F24" s="49"/>
      <c r="G24" s="49"/>
      <c r="H24" s="49"/>
      <c r="I24" s="49"/>
      <c r="J24" s="49"/>
      <c r="K24" s="49"/>
      <c r="L24" s="49"/>
      <c r="M24" s="49"/>
      <c r="N24" s="49"/>
      <c r="O24" s="49"/>
      <c r="P24" s="49"/>
      <c r="Q24" s="49"/>
      <c r="R24" s="49"/>
      <c r="S24" s="49"/>
      <c r="T24" s="49"/>
      <c r="U24" s="49"/>
    </row>
    <row r="25" spans="1:25" ht="51" customHeight="1">
      <c r="A25" s="35">
        <v>8</v>
      </c>
      <c r="B25" s="16" t="s">
        <v>124</v>
      </c>
      <c r="C25" s="86" t="s">
        <v>46</v>
      </c>
      <c r="D25" s="49">
        <f>E25</f>
        <v>304350</v>
      </c>
      <c r="E25" s="49">
        <v>304350</v>
      </c>
      <c r="F25" s="49"/>
      <c r="G25" s="49">
        <f>H25</f>
        <v>304350</v>
      </c>
      <c r="H25" s="49">
        <f>E25</f>
        <v>304350</v>
      </c>
      <c r="I25" s="49"/>
      <c r="J25" s="49"/>
      <c r="K25" s="49"/>
      <c r="L25" s="49"/>
      <c r="M25" s="49"/>
      <c r="N25" s="49"/>
      <c r="O25" s="49"/>
      <c r="P25" s="49"/>
      <c r="Q25" s="49"/>
      <c r="R25" s="49"/>
      <c r="S25" s="49"/>
      <c r="T25" s="49"/>
      <c r="U25" s="49" t="s">
        <v>125</v>
      </c>
      <c r="Y25" s="104">
        <f>2639353-Y27</f>
        <v>64232</v>
      </c>
    </row>
    <row r="26" spans="1:21" s="105" customFormat="1" ht="51" customHeight="1">
      <c r="A26" s="37" t="s">
        <v>29</v>
      </c>
      <c r="B26" s="73" t="s">
        <v>78</v>
      </c>
      <c r="C26" s="87">
        <f>C28+C31+C33+C37+C39</f>
        <v>8</v>
      </c>
      <c r="D26" s="85">
        <f aca="true" t="shared" si="3" ref="D26:P26">SUM(D27:D41)</f>
        <v>208740</v>
      </c>
      <c r="E26" s="85">
        <f t="shared" si="3"/>
        <v>208740</v>
      </c>
      <c r="F26" s="85">
        <f t="shared" si="3"/>
        <v>0</v>
      </c>
      <c r="G26" s="85">
        <f t="shared" si="3"/>
        <v>208740</v>
      </c>
      <c r="H26" s="85">
        <f t="shared" si="3"/>
        <v>208740</v>
      </c>
      <c r="I26" s="85">
        <f t="shared" si="3"/>
        <v>0</v>
      </c>
      <c r="J26" s="85">
        <f t="shared" si="3"/>
        <v>195141</v>
      </c>
      <c r="K26" s="85">
        <f t="shared" si="3"/>
        <v>195141</v>
      </c>
      <c r="L26" s="85">
        <f t="shared" si="3"/>
        <v>0</v>
      </c>
      <c r="M26" s="85">
        <f t="shared" si="3"/>
        <v>8</v>
      </c>
      <c r="N26" s="85">
        <f t="shared" si="3"/>
        <v>493344</v>
      </c>
      <c r="O26" s="85">
        <f t="shared" si="3"/>
        <v>493344</v>
      </c>
      <c r="P26" s="85">
        <f t="shared" si="3"/>
        <v>0</v>
      </c>
      <c r="Q26" s="49">
        <f>M26</f>
        <v>8</v>
      </c>
      <c r="R26" s="85">
        <f>SUM(R27:R41)</f>
        <v>493344</v>
      </c>
      <c r="S26" s="85">
        <f>SUM(S27:S41)</f>
        <v>493344</v>
      </c>
      <c r="T26" s="85"/>
      <c r="U26" s="88"/>
    </row>
    <row r="27" spans="1:25" s="105" customFormat="1" ht="60" customHeight="1">
      <c r="A27" s="37" t="s">
        <v>67</v>
      </c>
      <c r="B27" s="73" t="s">
        <v>110</v>
      </c>
      <c r="C27" s="89"/>
      <c r="D27" s="90"/>
      <c r="E27" s="90"/>
      <c r="F27" s="90"/>
      <c r="G27" s="90"/>
      <c r="H27" s="90"/>
      <c r="I27" s="90"/>
      <c r="J27" s="90"/>
      <c r="K27" s="90"/>
      <c r="L27" s="90"/>
      <c r="M27" s="90"/>
      <c r="N27" s="90"/>
      <c r="O27" s="90"/>
      <c r="P27" s="90"/>
      <c r="Q27" s="49">
        <f aca="true" t="shared" si="4" ref="Q27:Q41">M27</f>
        <v>0</v>
      </c>
      <c r="R27" s="49">
        <f aca="true" t="shared" si="5" ref="R27:S41">N27</f>
        <v>0</v>
      </c>
      <c r="S27" s="49">
        <f t="shared" si="5"/>
        <v>0</v>
      </c>
      <c r="T27" s="90"/>
      <c r="U27" s="88"/>
      <c r="X27" s="106">
        <f>S26+S42</f>
        <v>2663121</v>
      </c>
      <c r="Y27" s="106">
        <f>X27-88000</f>
        <v>2575121</v>
      </c>
    </row>
    <row r="28" spans="1:21" ht="37.5">
      <c r="A28" s="35"/>
      <c r="B28" s="41" t="s">
        <v>115</v>
      </c>
      <c r="C28" s="86" t="s">
        <v>40</v>
      </c>
      <c r="D28" s="49"/>
      <c r="E28" s="49"/>
      <c r="F28" s="49"/>
      <c r="G28" s="49"/>
      <c r="H28" s="49"/>
      <c r="I28" s="49"/>
      <c r="J28" s="49"/>
      <c r="K28" s="49"/>
      <c r="L28" s="49"/>
      <c r="M28" s="49"/>
      <c r="N28" s="49"/>
      <c r="O28" s="49"/>
      <c r="P28" s="49"/>
      <c r="Q28" s="49">
        <f t="shared" si="4"/>
        <v>0</v>
      </c>
      <c r="R28" s="49">
        <f t="shared" si="5"/>
        <v>0</v>
      </c>
      <c r="S28" s="49">
        <f t="shared" si="5"/>
        <v>0</v>
      </c>
      <c r="T28" s="49"/>
      <c r="U28" s="49"/>
    </row>
    <row r="29" spans="1:21" ht="83.25" customHeight="1">
      <c r="A29" s="35">
        <v>1</v>
      </c>
      <c r="B29" s="69" t="s">
        <v>134</v>
      </c>
      <c r="C29" s="69"/>
      <c r="D29" s="49">
        <v>31852</v>
      </c>
      <c r="E29" s="49">
        <f>D29</f>
        <v>31852</v>
      </c>
      <c r="F29" s="49"/>
      <c r="G29" s="49">
        <f>D29</f>
        <v>31852</v>
      </c>
      <c r="H29" s="49">
        <f>G29</f>
        <v>31852</v>
      </c>
      <c r="I29" s="49"/>
      <c r="J29" s="49">
        <f>K29</f>
        <v>22340</v>
      </c>
      <c r="K29" s="49">
        <v>22340</v>
      </c>
      <c r="L29" s="49"/>
      <c r="M29" s="49">
        <v>1</v>
      </c>
      <c r="N29" s="49">
        <f>O29</f>
        <v>45704</v>
      </c>
      <c r="O29" s="49">
        <f>45704</f>
        <v>45704</v>
      </c>
      <c r="P29" s="49"/>
      <c r="Q29" s="49">
        <f t="shared" si="4"/>
        <v>1</v>
      </c>
      <c r="R29" s="49">
        <f t="shared" si="5"/>
        <v>45704</v>
      </c>
      <c r="S29" s="49">
        <f t="shared" si="5"/>
        <v>45704</v>
      </c>
      <c r="T29" s="49"/>
      <c r="U29" s="49" t="s">
        <v>126</v>
      </c>
    </row>
    <row r="30" spans="1:21" ht="95.25" customHeight="1">
      <c r="A30" s="35">
        <f>A29+1</f>
        <v>2</v>
      </c>
      <c r="B30" s="69" t="s">
        <v>150</v>
      </c>
      <c r="C30" s="69"/>
      <c r="D30" s="49"/>
      <c r="E30" s="49"/>
      <c r="F30" s="49"/>
      <c r="G30" s="49"/>
      <c r="H30" s="49"/>
      <c r="I30" s="49"/>
      <c r="J30" s="49">
        <v>12000</v>
      </c>
      <c r="K30" s="49">
        <f>J30</f>
        <v>12000</v>
      </c>
      <c r="L30" s="49"/>
      <c r="M30" s="49">
        <v>1</v>
      </c>
      <c r="N30" s="49">
        <f>O30</f>
        <v>47600</v>
      </c>
      <c r="O30" s="49">
        <v>47600</v>
      </c>
      <c r="P30" s="49"/>
      <c r="Q30" s="49">
        <f t="shared" si="4"/>
        <v>1</v>
      </c>
      <c r="R30" s="49">
        <f t="shared" si="5"/>
        <v>47600</v>
      </c>
      <c r="S30" s="49">
        <f t="shared" si="5"/>
        <v>47600</v>
      </c>
      <c r="T30" s="49"/>
      <c r="U30" s="49" t="s">
        <v>96</v>
      </c>
    </row>
    <row r="31" spans="1:21" ht="95.25" customHeight="1">
      <c r="A31" s="35"/>
      <c r="B31" s="73" t="s">
        <v>121</v>
      </c>
      <c r="C31" s="86" t="s">
        <v>46</v>
      </c>
      <c r="D31" s="49"/>
      <c r="E31" s="49"/>
      <c r="F31" s="49"/>
      <c r="G31" s="49"/>
      <c r="H31" s="49"/>
      <c r="I31" s="49"/>
      <c r="J31" s="49"/>
      <c r="K31" s="49"/>
      <c r="L31" s="49"/>
      <c r="M31" s="49"/>
      <c r="N31" s="49"/>
      <c r="O31" s="49"/>
      <c r="P31" s="49"/>
      <c r="Q31" s="49">
        <f t="shared" si="4"/>
        <v>0</v>
      </c>
      <c r="R31" s="49">
        <f t="shared" si="5"/>
        <v>0</v>
      </c>
      <c r="S31" s="49">
        <f t="shared" si="5"/>
        <v>0</v>
      </c>
      <c r="T31" s="49"/>
      <c r="U31" s="49"/>
    </row>
    <row r="32" spans="1:21" s="105" customFormat="1" ht="95.25" customHeight="1">
      <c r="A32" s="77">
        <v>3</v>
      </c>
      <c r="B32" s="66" t="s">
        <v>55</v>
      </c>
      <c r="C32" s="91"/>
      <c r="D32" s="49">
        <f>E32</f>
        <v>800</v>
      </c>
      <c r="E32" s="49">
        <v>800</v>
      </c>
      <c r="F32" s="49"/>
      <c r="G32" s="49">
        <f>H32</f>
        <v>800</v>
      </c>
      <c r="H32" s="49">
        <f>E32</f>
        <v>800</v>
      </c>
      <c r="I32" s="49"/>
      <c r="J32" s="49">
        <f>K32</f>
        <v>20000</v>
      </c>
      <c r="K32" s="49">
        <v>20000</v>
      </c>
      <c r="L32" s="49"/>
      <c r="M32" s="49">
        <v>1</v>
      </c>
      <c r="N32" s="49">
        <f>O32</f>
        <v>46412</v>
      </c>
      <c r="O32" s="49">
        <f>46412</f>
        <v>46412</v>
      </c>
      <c r="P32" s="49"/>
      <c r="Q32" s="49">
        <f t="shared" si="4"/>
        <v>1</v>
      </c>
      <c r="R32" s="49">
        <f t="shared" si="5"/>
        <v>46412</v>
      </c>
      <c r="S32" s="49">
        <f t="shared" si="5"/>
        <v>46412</v>
      </c>
      <c r="T32" s="90"/>
      <c r="U32" s="90" t="s">
        <v>122</v>
      </c>
    </row>
    <row r="33" spans="1:21" s="105" customFormat="1" ht="19.5">
      <c r="A33" s="37"/>
      <c r="B33" s="73" t="s">
        <v>116</v>
      </c>
      <c r="C33" s="91" t="s">
        <v>46</v>
      </c>
      <c r="D33" s="49"/>
      <c r="E33" s="49"/>
      <c r="F33" s="49"/>
      <c r="G33" s="49"/>
      <c r="H33" s="49"/>
      <c r="I33" s="49"/>
      <c r="J33" s="49"/>
      <c r="K33" s="49"/>
      <c r="L33" s="49"/>
      <c r="M33" s="49"/>
      <c r="N33" s="49"/>
      <c r="O33" s="49"/>
      <c r="P33" s="49"/>
      <c r="Q33" s="49">
        <f t="shared" si="4"/>
        <v>0</v>
      </c>
      <c r="R33" s="49">
        <f t="shared" si="5"/>
        <v>0</v>
      </c>
      <c r="S33" s="49">
        <f t="shared" si="5"/>
        <v>0</v>
      </c>
      <c r="T33" s="90"/>
      <c r="U33" s="88"/>
    </row>
    <row r="34" spans="1:21" s="105" customFormat="1" ht="93" customHeight="1">
      <c r="A34" s="77">
        <v>4</v>
      </c>
      <c r="B34" s="69" t="s">
        <v>153</v>
      </c>
      <c r="C34" s="91"/>
      <c r="D34" s="49">
        <v>948</v>
      </c>
      <c r="E34" s="49">
        <f>D34</f>
        <v>948</v>
      </c>
      <c r="F34" s="49"/>
      <c r="G34" s="49">
        <f>E34</f>
        <v>948</v>
      </c>
      <c r="H34" s="49">
        <f>G34</f>
        <v>948</v>
      </c>
      <c r="I34" s="49"/>
      <c r="J34" s="49">
        <v>10000</v>
      </c>
      <c r="K34" s="49">
        <f>J34</f>
        <v>10000</v>
      </c>
      <c r="L34" s="49"/>
      <c r="M34" s="49">
        <v>1</v>
      </c>
      <c r="N34" s="49">
        <f>O34</f>
        <v>38084</v>
      </c>
      <c r="O34" s="49">
        <f>38084</f>
        <v>38084</v>
      </c>
      <c r="P34" s="49"/>
      <c r="Q34" s="49">
        <f t="shared" si="4"/>
        <v>1</v>
      </c>
      <c r="R34" s="49">
        <f t="shared" si="5"/>
        <v>38084</v>
      </c>
      <c r="S34" s="49">
        <f t="shared" si="5"/>
        <v>38084</v>
      </c>
      <c r="T34" s="90"/>
      <c r="U34" s="90" t="s">
        <v>127</v>
      </c>
    </row>
    <row r="35" spans="1:21" ht="44.25" customHeight="1">
      <c r="A35" s="35"/>
      <c r="B35" s="73" t="s">
        <v>117</v>
      </c>
      <c r="C35" s="86" t="s">
        <v>46</v>
      </c>
      <c r="D35" s="49"/>
      <c r="E35" s="49"/>
      <c r="F35" s="49"/>
      <c r="G35" s="49"/>
      <c r="H35" s="49"/>
      <c r="I35" s="49"/>
      <c r="J35" s="49"/>
      <c r="K35" s="49"/>
      <c r="L35" s="49"/>
      <c r="M35" s="49"/>
      <c r="N35" s="49"/>
      <c r="O35" s="49"/>
      <c r="P35" s="49"/>
      <c r="Q35" s="49">
        <f t="shared" si="4"/>
        <v>0</v>
      </c>
      <c r="R35" s="49">
        <f t="shared" si="5"/>
        <v>0</v>
      </c>
      <c r="S35" s="49">
        <f t="shared" si="5"/>
        <v>0</v>
      </c>
      <c r="T35" s="49"/>
      <c r="U35" s="49"/>
    </row>
    <row r="36" spans="1:21" s="105" customFormat="1" ht="68.25" customHeight="1">
      <c r="A36" s="77">
        <v>5</v>
      </c>
      <c r="B36" s="38" t="s">
        <v>8</v>
      </c>
      <c r="C36" s="91"/>
      <c r="D36" s="49">
        <f>E36</f>
        <v>26500</v>
      </c>
      <c r="E36" s="49">
        <v>26500</v>
      </c>
      <c r="F36" s="49"/>
      <c r="G36" s="49">
        <f>D36</f>
        <v>26500</v>
      </c>
      <c r="H36" s="49">
        <f>G36</f>
        <v>26500</v>
      </c>
      <c r="I36" s="49"/>
      <c r="J36" s="49">
        <f>K36</f>
        <v>20801</v>
      </c>
      <c r="K36" s="49">
        <v>20801</v>
      </c>
      <c r="L36" s="49"/>
      <c r="M36" s="49">
        <v>1</v>
      </c>
      <c r="N36" s="49">
        <f>O36</f>
        <v>21999</v>
      </c>
      <c r="O36" s="49">
        <v>21999</v>
      </c>
      <c r="P36" s="49"/>
      <c r="Q36" s="49">
        <f t="shared" si="4"/>
        <v>1</v>
      </c>
      <c r="R36" s="49">
        <f t="shared" si="5"/>
        <v>21999</v>
      </c>
      <c r="S36" s="49">
        <f t="shared" si="5"/>
        <v>21999</v>
      </c>
      <c r="T36" s="90"/>
      <c r="U36" s="90" t="s">
        <v>61</v>
      </c>
    </row>
    <row r="37" spans="1:21" ht="18.75">
      <c r="A37" s="35"/>
      <c r="B37" s="73" t="s">
        <v>109</v>
      </c>
      <c r="C37" s="86" t="s">
        <v>46</v>
      </c>
      <c r="D37" s="49"/>
      <c r="E37" s="49"/>
      <c r="F37" s="49"/>
      <c r="G37" s="49"/>
      <c r="H37" s="49"/>
      <c r="I37" s="49"/>
      <c r="J37" s="49"/>
      <c r="K37" s="49"/>
      <c r="L37" s="49"/>
      <c r="M37" s="49"/>
      <c r="N37" s="49"/>
      <c r="O37" s="49"/>
      <c r="P37" s="49"/>
      <c r="Q37" s="49">
        <f t="shared" si="4"/>
        <v>0</v>
      </c>
      <c r="R37" s="49">
        <f t="shared" si="5"/>
        <v>0</v>
      </c>
      <c r="S37" s="49">
        <f t="shared" si="5"/>
        <v>0</v>
      </c>
      <c r="T37" s="49"/>
      <c r="U37" s="49"/>
    </row>
    <row r="38" spans="1:21" s="105" customFormat="1" ht="95.25" customHeight="1">
      <c r="A38" s="77">
        <v>6</v>
      </c>
      <c r="B38" s="49" t="s">
        <v>118</v>
      </c>
      <c r="C38" s="89"/>
      <c r="D38" s="49">
        <f>E38</f>
        <v>148640</v>
      </c>
      <c r="E38" s="49">
        <v>148640</v>
      </c>
      <c r="F38" s="49"/>
      <c r="G38" s="49">
        <f>H38</f>
        <v>148640</v>
      </c>
      <c r="H38" s="49">
        <f>E38</f>
        <v>148640</v>
      </c>
      <c r="I38" s="49"/>
      <c r="J38" s="49">
        <f>K38</f>
        <v>80000</v>
      </c>
      <c r="K38" s="49">
        <v>80000</v>
      </c>
      <c r="L38" s="49"/>
      <c r="M38" s="49">
        <v>1</v>
      </c>
      <c r="N38" s="49">
        <f>O38</f>
        <v>249245</v>
      </c>
      <c r="O38" s="49">
        <v>249245</v>
      </c>
      <c r="P38" s="49"/>
      <c r="Q38" s="49">
        <f t="shared" si="4"/>
        <v>1</v>
      </c>
      <c r="R38" s="49">
        <f t="shared" si="5"/>
        <v>249245</v>
      </c>
      <c r="S38" s="49">
        <f t="shared" si="5"/>
        <v>249245</v>
      </c>
      <c r="T38" s="90"/>
      <c r="U38" s="90" t="s">
        <v>131</v>
      </c>
    </row>
    <row r="39" spans="1:21" ht="18.75">
      <c r="A39" s="37" t="s">
        <v>68</v>
      </c>
      <c r="B39" s="75" t="s">
        <v>106</v>
      </c>
      <c r="C39" s="86" t="s">
        <v>34</v>
      </c>
      <c r="D39" s="49"/>
      <c r="E39" s="49"/>
      <c r="F39" s="49"/>
      <c r="G39" s="49"/>
      <c r="H39" s="49"/>
      <c r="I39" s="49"/>
      <c r="J39" s="49"/>
      <c r="K39" s="49"/>
      <c r="L39" s="49"/>
      <c r="M39" s="49"/>
      <c r="N39" s="85"/>
      <c r="O39" s="49"/>
      <c r="P39" s="49"/>
      <c r="Q39" s="49">
        <f t="shared" si="4"/>
        <v>0</v>
      </c>
      <c r="R39" s="49">
        <f t="shared" si="5"/>
        <v>0</v>
      </c>
      <c r="S39" s="49">
        <f t="shared" si="5"/>
        <v>0</v>
      </c>
      <c r="T39" s="49"/>
      <c r="U39" s="38"/>
    </row>
    <row r="40" spans="1:21" s="105" customFormat="1" ht="121.5" customHeight="1">
      <c r="A40" s="92">
        <v>7</v>
      </c>
      <c r="B40" s="66" t="s">
        <v>107</v>
      </c>
      <c r="C40" s="78"/>
      <c r="D40" s="49"/>
      <c r="E40" s="49"/>
      <c r="F40" s="49"/>
      <c r="G40" s="49"/>
      <c r="H40" s="49"/>
      <c r="I40" s="49"/>
      <c r="J40" s="49">
        <f>K40</f>
        <v>15000</v>
      </c>
      <c r="K40" s="49">
        <v>15000</v>
      </c>
      <c r="L40" s="49"/>
      <c r="M40" s="49">
        <v>1</v>
      </c>
      <c r="N40" s="49">
        <f>O40</f>
        <v>19500</v>
      </c>
      <c r="O40" s="49">
        <v>19500</v>
      </c>
      <c r="P40" s="49"/>
      <c r="Q40" s="49">
        <f t="shared" si="4"/>
        <v>1</v>
      </c>
      <c r="R40" s="49">
        <f t="shared" si="5"/>
        <v>19500</v>
      </c>
      <c r="S40" s="49">
        <f t="shared" si="5"/>
        <v>19500</v>
      </c>
      <c r="T40" s="90"/>
      <c r="U40" s="88" t="s">
        <v>111</v>
      </c>
    </row>
    <row r="41" spans="1:21" s="105" customFormat="1" ht="99.75" customHeight="1">
      <c r="A41" s="92">
        <v>8</v>
      </c>
      <c r="B41" s="66" t="s">
        <v>108</v>
      </c>
      <c r="C41" s="39"/>
      <c r="D41" s="49"/>
      <c r="E41" s="49"/>
      <c r="F41" s="49"/>
      <c r="G41" s="49"/>
      <c r="H41" s="49"/>
      <c r="I41" s="49"/>
      <c r="J41" s="49">
        <f>K41</f>
        <v>15000</v>
      </c>
      <c r="K41" s="49">
        <v>15000</v>
      </c>
      <c r="L41" s="49"/>
      <c r="M41" s="49">
        <v>1</v>
      </c>
      <c r="N41" s="49">
        <v>24800</v>
      </c>
      <c r="O41" s="49">
        <f>N41</f>
        <v>24800</v>
      </c>
      <c r="P41" s="49"/>
      <c r="Q41" s="49">
        <f t="shared" si="4"/>
        <v>1</v>
      </c>
      <c r="R41" s="49">
        <f t="shared" si="5"/>
        <v>24800</v>
      </c>
      <c r="S41" s="49">
        <f t="shared" si="5"/>
        <v>24800</v>
      </c>
      <c r="T41" s="90"/>
      <c r="U41" s="88" t="s">
        <v>111</v>
      </c>
    </row>
    <row r="42" spans="1:23" s="105" customFormat="1" ht="79.5" customHeight="1">
      <c r="A42" s="37" t="s">
        <v>45</v>
      </c>
      <c r="B42" s="73" t="s">
        <v>141</v>
      </c>
      <c r="C42" s="74">
        <f>C44+C46+C51+C53+C59+C61+C67+C77</f>
        <v>30</v>
      </c>
      <c r="D42" s="85">
        <f aca="true" t="shared" si="6" ref="D42:P42">SUM(D43:D80)</f>
        <v>123355</v>
      </c>
      <c r="E42" s="85">
        <f t="shared" si="6"/>
        <v>123355</v>
      </c>
      <c r="F42" s="85">
        <f t="shared" si="6"/>
        <v>0</v>
      </c>
      <c r="G42" s="85">
        <f t="shared" si="6"/>
        <v>122555</v>
      </c>
      <c r="H42" s="85">
        <f t="shared" si="6"/>
        <v>122555</v>
      </c>
      <c r="I42" s="85">
        <f t="shared" si="6"/>
        <v>0</v>
      </c>
      <c r="J42" s="85">
        <f>SUM(J43:J76)</f>
        <v>1500</v>
      </c>
      <c r="K42" s="85">
        <f>SUM(K43:K76)</f>
        <v>1500</v>
      </c>
      <c r="L42" s="85">
        <f t="shared" si="6"/>
        <v>0</v>
      </c>
      <c r="M42" s="85">
        <f>SUM(M43:M76)</f>
        <v>20</v>
      </c>
      <c r="N42" s="112">
        <f>N43+N61+N67+N75</f>
        <v>2169777</v>
      </c>
      <c r="O42" s="112">
        <f>O43+O61+O67+O75</f>
        <v>2169777</v>
      </c>
      <c r="P42" s="85">
        <f t="shared" si="6"/>
        <v>0</v>
      </c>
      <c r="Q42" s="85">
        <f>M42</f>
        <v>20</v>
      </c>
      <c r="R42" s="112">
        <f>R43+R61+R67+R75</f>
        <v>2169777</v>
      </c>
      <c r="S42" s="112">
        <f>S43+S61+S67+S75</f>
        <v>2169777</v>
      </c>
      <c r="T42" s="85"/>
      <c r="U42" s="90"/>
      <c r="W42" s="106">
        <f>SUM(N43:N60)</f>
        <v>1675954</v>
      </c>
    </row>
    <row r="43" spans="1:21" s="105" customFormat="1" ht="63" customHeight="1">
      <c r="A43" s="37" t="s">
        <v>69</v>
      </c>
      <c r="B43" s="73" t="s">
        <v>105</v>
      </c>
      <c r="C43" s="90"/>
      <c r="D43" s="90"/>
      <c r="E43" s="90"/>
      <c r="F43" s="90"/>
      <c r="G43" s="90"/>
      <c r="H43" s="90"/>
      <c r="I43" s="90"/>
      <c r="J43" s="90"/>
      <c r="K43" s="90"/>
      <c r="L43" s="90"/>
      <c r="M43" s="90"/>
      <c r="N43" s="85">
        <f>SUM(N44:N60)</f>
        <v>837977</v>
      </c>
      <c r="O43" s="85">
        <f>SUM(O44:O60)</f>
        <v>837977</v>
      </c>
      <c r="P43" s="90"/>
      <c r="Q43" s="90"/>
      <c r="R43" s="85">
        <f>SUM(R44:R60)</f>
        <v>837977</v>
      </c>
      <c r="S43" s="85">
        <f>SUM(S44:S60)</f>
        <v>837977</v>
      </c>
      <c r="T43" s="90"/>
      <c r="U43" s="90"/>
    </row>
    <row r="44" spans="1:21" s="105" customFormat="1" ht="66" customHeight="1">
      <c r="A44" s="37"/>
      <c r="B44" s="73" t="s">
        <v>114</v>
      </c>
      <c r="C44" s="85">
        <v>1</v>
      </c>
      <c r="D44" s="90"/>
      <c r="E44" s="90"/>
      <c r="F44" s="90"/>
      <c r="G44" s="90"/>
      <c r="H44" s="90"/>
      <c r="I44" s="90"/>
      <c r="J44" s="90"/>
      <c r="K44" s="90"/>
      <c r="L44" s="90"/>
      <c r="M44" s="90"/>
      <c r="N44" s="90"/>
      <c r="O44" s="90"/>
      <c r="P44" s="90"/>
      <c r="Q44" s="90"/>
      <c r="R44" s="90"/>
      <c r="S44" s="90"/>
      <c r="T44" s="90"/>
      <c r="U44" s="90"/>
    </row>
    <row r="45" spans="1:21" ht="111.75" customHeight="1">
      <c r="A45" s="35">
        <v>1</v>
      </c>
      <c r="B45" s="69" t="s">
        <v>87</v>
      </c>
      <c r="C45" s="69"/>
      <c r="D45" s="49"/>
      <c r="E45" s="49"/>
      <c r="F45" s="49"/>
      <c r="G45" s="49"/>
      <c r="H45" s="49"/>
      <c r="I45" s="49"/>
      <c r="J45" s="49">
        <v>1000</v>
      </c>
      <c r="K45" s="49">
        <v>1000</v>
      </c>
      <c r="L45" s="49"/>
      <c r="M45" s="49"/>
      <c r="N45" s="49"/>
      <c r="O45" s="49"/>
      <c r="P45" s="49">
        <f>N45-O45</f>
        <v>0</v>
      </c>
      <c r="Q45" s="49"/>
      <c r="R45" s="49"/>
      <c r="S45" s="49"/>
      <c r="T45" s="49"/>
      <c r="U45" s="49" t="s">
        <v>142</v>
      </c>
    </row>
    <row r="46" spans="1:21" ht="63.75" customHeight="1">
      <c r="A46" s="35"/>
      <c r="B46" s="41" t="s">
        <v>115</v>
      </c>
      <c r="C46" s="86" t="s">
        <v>53</v>
      </c>
      <c r="D46" s="49"/>
      <c r="E46" s="49"/>
      <c r="F46" s="49"/>
      <c r="G46" s="49"/>
      <c r="H46" s="49"/>
      <c r="I46" s="49"/>
      <c r="J46" s="49"/>
      <c r="K46" s="49"/>
      <c r="L46" s="49"/>
      <c r="M46" s="49"/>
      <c r="N46" s="49"/>
      <c r="O46" s="49"/>
      <c r="P46" s="49"/>
      <c r="Q46" s="49"/>
      <c r="R46" s="49"/>
      <c r="S46" s="49"/>
      <c r="T46" s="49"/>
      <c r="U46" s="49"/>
    </row>
    <row r="47" spans="1:21" ht="118.5" customHeight="1">
      <c r="A47" s="35">
        <v>2</v>
      </c>
      <c r="B47" s="69" t="s">
        <v>151</v>
      </c>
      <c r="C47" s="69"/>
      <c r="D47" s="49">
        <v>2000</v>
      </c>
      <c r="E47" s="49">
        <f>D47</f>
        <v>2000</v>
      </c>
      <c r="F47" s="49"/>
      <c r="G47" s="49">
        <v>1200</v>
      </c>
      <c r="H47" s="49">
        <f>G47</f>
        <v>1200</v>
      </c>
      <c r="I47" s="49"/>
      <c r="J47" s="49"/>
      <c r="K47" s="49"/>
      <c r="L47" s="49"/>
      <c r="M47" s="49">
        <v>1</v>
      </c>
      <c r="N47" s="49">
        <f>O47</f>
        <v>158377</v>
      </c>
      <c r="O47" s="49">
        <v>158377</v>
      </c>
      <c r="P47" s="49"/>
      <c r="Q47" s="49"/>
      <c r="R47" s="49">
        <f aca="true" t="shared" si="7" ref="R47:S50">N47</f>
        <v>158377</v>
      </c>
      <c r="S47" s="49">
        <f t="shared" si="7"/>
        <v>158377</v>
      </c>
      <c r="T47" s="49"/>
      <c r="U47" s="49" t="s">
        <v>95</v>
      </c>
    </row>
    <row r="48" spans="1:21" ht="95.25" customHeight="1">
      <c r="A48" s="35">
        <v>3</v>
      </c>
      <c r="B48" s="69" t="s">
        <v>97</v>
      </c>
      <c r="C48" s="69"/>
      <c r="D48" s="49"/>
      <c r="E48" s="49"/>
      <c r="F48" s="49"/>
      <c r="G48" s="49"/>
      <c r="H48" s="49"/>
      <c r="I48" s="49"/>
      <c r="J48" s="49"/>
      <c r="K48" s="49"/>
      <c r="L48" s="49"/>
      <c r="M48" s="49">
        <v>1</v>
      </c>
      <c r="N48" s="49">
        <f>O48</f>
        <v>90000</v>
      </c>
      <c r="O48" s="49">
        <f>65000+25000</f>
        <v>90000</v>
      </c>
      <c r="P48" s="49"/>
      <c r="Q48" s="49"/>
      <c r="R48" s="49">
        <f t="shared" si="7"/>
        <v>90000</v>
      </c>
      <c r="S48" s="49">
        <f t="shared" si="7"/>
        <v>90000</v>
      </c>
      <c r="T48" s="49"/>
      <c r="U48" s="49"/>
    </row>
    <row r="49" spans="1:21" ht="95.25" customHeight="1">
      <c r="A49" s="35">
        <v>4</v>
      </c>
      <c r="B49" s="69" t="s">
        <v>147</v>
      </c>
      <c r="C49" s="69"/>
      <c r="D49" s="49"/>
      <c r="E49" s="49"/>
      <c r="F49" s="49"/>
      <c r="G49" s="49"/>
      <c r="H49" s="49"/>
      <c r="I49" s="49"/>
      <c r="J49" s="49"/>
      <c r="K49" s="49"/>
      <c r="L49" s="49"/>
      <c r="M49" s="49">
        <v>1</v>
      </c>
      <c r="N49" s="49">
        <f>O49</f>
        <v>40000</v>
      </c>
      <c r="O49" s="49">
        <v>40000</v>
      </c>
      <c r="P49" s="49"/>
      <c r="Q49" s="49"/>
      <c r="R49" s="49">
        <f t="shared" si="7"/>
        <v>40000</v>
      </c>
      <c r="S49" s="49">
        <f t="shared" si="7"/>
        <v>40000</v>
      </c>
      <c r="T49" s="49"/>
      <c r="U49" s="49"/>
    </row>
    <row r="50" spans="1:21" ht="95.25" customHeight="1">
      <c r="A50" s="35">
        <v>5</v>
      </c>
      <c r="B50" s="69" t="s">
        <v>139</v>
      </c>
      <c r="C50" s="69"/>
      <c r="D50" s="49"/>
      <c r="E50" s="49"/>
      <c r="F50" s="49"/>
      <c r="G50" s="49"/>
      <c r="H50" s="49"/>
      <c r="I50" s="49"/>
      <c r="J50" s="49"/>
      <c r="K50" s="49"/>
      <c r="L50" s="49"/>
      <c r="M50" s="49">
        <v>1</v>
      </c>
      <c r="N50" s="49">
        <f>O50</f>
        <v>99600</v>
      </c>
      <c r="O50" s="49">
        <v>99600</v>
      </c>
      <c r="P50" s="49"/>
      <c r="Q50" s="49"/>
      <c r="R50" s="49">
        <f t="shared" si="7"/>
        <v>99600</v>
      </c>
      <c r="S50" s="49">
        <f t="shared" si="7"/>
        <v>99600</v>
      </c>
      <c r="T50" s="49"/>
      <c r="U50" s="49"/>
    </row>
    <row r="51" spans="1:21" ht="83.25" customHeight="1">
      <c r="A51" s="35"/>
      <c r="B51" s="73" t="s">
        <v>123</v>
      </c>
      <c r="C51" s="86" t="s">
        <v>46</v>
      </c>
      <c r="D51" s="49"/>
      <c r="E51" s="49"/>
      <c r="F51" s="49"/>
      <c r="G51" s="49"/>
      <c r="H51" s="49"/>
      <c r="I51" s="49"/>
      <c r="J51" s="49"/>
      <c r="K51" s="49"/>
      <c r="L51" s="49"/>
      <c r="M51" s="49"/>
      <c r="N51" s="49"/>
      <c r="O51" s="49"/>
      <c r="P51" s="49"/>
      <c r="Q51" s="49"/>
      <c r="R51" s="49"/>
      <c r="S51" s="49"/>
      <c r="T51" s="49"/>
      <c r="U51" s="49"/>
    </row>
    <row r="52" spans="1:21" ht="68.25" customHeight="1">
      <c r="A52" s="35">
        <v>6</v>
      </c>
      <c r="B52" s="69" t="s">
        <v>152</v>
      </c>
      <c r="C52" s="69"/>
      <c r="D52" s="49"/>
      <c r="E52" s="49"/>
      <c r="F52" s="49"/>
      <c r="G52" s="49"/>
      <c r="H52" s="49"/>
      <c r="I52" s="49"/>
      <c r="J52" s="49"/>
      <c r="K52" s="49"/>
      <c r="L52" s="49"/>
      <c r="M52" s="49">
        <v>1</v>
      </c>
      <c r="N52" s="49">
        <f>O52</f>
        <v>68000</v>
      </c>
      <c r="O52" s="49">
        <v>68000</v>
      </c>
      <c r="P52" s="49"/>
      <c r="Q52" s="49">
        <f>M52</f>
        <v>1</v>
      </c>
      <c r="R52" s="49">
        <f>N52</f>
        <v>68000</v>
      </c>
      <c r="S52" s="49">
        <f>O52</f>
        <v>68000</v>
      </c>
      <c r="T52" s="49"/>
      <c r="U52" s="49" t="s">
        <v>6</v>
      </c>
    </row>
    <row r="53" spans="1:21" ht="37.5">
      <c r="A53" s="35"/>
      <c r="B53" s="73" t="s">
        <v>79</v>
      </c>
      <c r="C53" s="86" t="s">
        <v>52</v>
      </c>
      <c r="D53" s="49"/>
      <c r="E53" s="49"/>
      <c r="F53" s="49"/>
      <c r="G53" s="49"/>
      <c r="H53" s="49"/>
      <c r="I53" s="49"/>
      <c r="J53" s="49"/>
      <c r="K53" s="49"/>
      <c r="L53" s="49"/>
      <c r="M53" s="49"/>
      <c r="N53" s="49"/>
      <c r="O53" s="49"/>
      <c r="P53" s="49"/>
      <c r="Q53" s="49"/>
      <c r="R53" s="49"/>
      <c r="S53" s="49"/>
      <c r="T53" s="49"/>
      <c r="U53" s="49"/>
    </row>
    <row r="54" spans="1:21" ht="87" customHeight="1">
      <c r="A54" s="35">
        <v>7</v>
      </c>
      <c r="B54" s="69" t="s">
        <v>145</v>
      </c>
      <c r="C54" s="86"/>
      <c r="D54" s="49"/>
      <c r="E54" s="49"/>
      <c r="F54" s="49"/>
      <c r="G54" s="49"/>
      <c r="H54" s="49"/>
      <c r="I54" s="49"/>
      <c r="J54" s="49"/>
      <c r="K54" s="49"/>
      <c r="L54" s="49"/>
      <c r="M54" s="49"/>
      <c r="N54" s="49">
        <f>O54</f>
        <v>40000</v>
      </c>
      <c r="O54" s="49">
        <v>40000</v>
      </c>
      <c r="P54" s="49"/>
      <c r="Q54" s="49">
        <v>1</v>
      </c>
      <c r="R54" s="49">
        <f>N54</f>
        <v>40000</v>
      </c>
      <c r="S54" s="49">
        <f>O54</f>
        <v>40000</v>
      </c>
      <c r="T54" s="49"/>
      <c r="U54" s="49"/>
    </row>
    <row r="55" spans="1:21" ht="87" customHeight="1">
      <c r="A55" s="35">
        <v>8</v>
      </c>
      <c r="B55" s="69" t="s">
        <v>83</v>
      </c>
      <c r="C55" s="69"/>
      <c r="D55" s="49"/>
      <c r="E55" s="49"/>
      <c r="F55" s="49"/>
      <c r="G55" s="49"/>
      <c r="H55" s="49"/>
      <c r="I55" s="49"/>
      <c r="J55" s="49"/>
      <c r="K55" s="49"/>
      <c r="L55" s="49"/>
      <c r="M55" s="49">
        <v>1</v>
      </c>
      <c r="N55" s="49">
        <f>O55</f>
        <v>54000</v>
      </c>
      <c r="O55" s="49">
        <v>54000</v>
      </c>
      <c r="P55" s="49"/>
      <c r="Q55" s="49">
        <f aca="true" t="shared" si="8" ref="Q55:S57">M55</f>
        <v>1</v>
      </c>
      <c r="R55" s="49">
        <f t="shared" si="8"/>
        <v>54000</v>
      </c>
      <c r="S55" s="49">
        <f t="shared" si="8"/>
        <v>54000</v>
      </c>
      <c r="T55" s="49"/>
      <c r="U55" s="49" t="s">
        <v>84</v>
      </c>
    </row>
    <row r="56" spans="1:21" ht="75">
      <c r="A56" s="35">
        <f>A55+1</f>
        <v>9</v>
      </c>
      <c r="B56" s="69" t="s">
        <v>85</v>
      </c>
      <c r="C56" s="69"/>
      <c r="D56" s="49"/>
      <c r="E56" s="49"/>
      <c r="F56" s="49"/>
      <c r="G56" s="49"/>
      <c r="H56" s="49"/>
      <c r="I56" s="49"/>
      <c r="J56" s="49"/>
      <c r="K56" s="49"/>
      <c r="L56" s="49"/>
      <c r="M56" s="49">
        <v>1</v>
      </c>
      <c r="N56" s="49">
        <f>O56</f>
        <v>30000</v>
      </c>
      <c r="O56" s="49">
        <v>30000</v>
      </c>
      <c r="P56" s="49"/>
      <c r="Q56" s="49">
        <f t="shared" si="8"/>
        <v>1</v>
      </c>
      <c r="R56" s="49">
        <f t="shared" si="8"/>
        <v>30000</v>
      </c>
      <c r="S56" s="49">
        <f t="shared" si="8"/>
        <v>30000</v>
      </c>
      <c r="T56" s="49"/>
      <c r="U56" s="49"/>
    </row>
    <row r="57" spans="1:21" ht="113.25" customHeight="1">
      <c r="A57" s="35">
        <v>10</v>
      </c>
      <c r="B57" s="69" t="s">
        <v>86</v>
      </c>
      <c r="C57" s="69"/>
      <c r="D57" s="49"/>
      <c r="E57" s="49"/>
      <c r="F57" s="49"/>
      <c r="G57" s="49"/>
      <c r="H57" s="49"/>
      <c r="I57" s="49"/>
      <c r="J57" s="49"/>
      <c r="K57" s="49"/>
      <c r="L57" s="49"/>
      <c r="M57" s="49">
        <v>1</v>
      </c>
      <c r="N57" s="49">
        <f>O57</f>
        <v>25000</v>
      </c>
      <c r="O57" s="49">
        <v>25000</v>
      </c>
      <c r="P57" s="49"/>
      <c r="Q57" s="49">
        <f t="shared" si="8"/>
        <v>1</v>
      </c>
      <c r="R57" s="49">
        <f t="shared" si="8"/>
        <v>25000</v>
      </c>
      <c r="S57" s="49">
        <f t="shared" si="8"/>
        <v>25000</v>
      </c>
      <c r="T57" s="49"/>
      <c r="U57" s="49" t="s">
        <v>5</v>
      </c>
    </row>
    <row r="58" spans="1:25" s="98" customFormat="1" ht="124.5" customHeight="1">
      <c r="A58" s="93">
        <v>12</v>
      </c>
      <c r="B58" s="43" t="s">
        <v>10</v>
      </c>
      <c r="C58" s="43"/>
      <c r="D58" s="43"/>
      <c r="E58" s="42"/>
      <c r="F58" s="34"/>
      <c r="G58" s="42"/>
      <c r="H58" s="43"/>
      <c r="I58" s="43"/>
      <c r="J58" s="43">
        <v>500</v>
      </c>
      <c r="K58" s="43">
        <v>500</v>
      </c>
      <c r="L58" s="44"/>
      <c r="M58" s="44">
        <v>1</v>
      </c>
      <c r="N58" s="44">
        <f>O58</f>
        <v>88000</v>
      </c>
      <c r="O58" s="44">
        <v>88000</v>
      </c>
      <c r="P58" s="44"/>
      <c r="Q58" s="44">
        <v>1</v>
      </c>
      <c r="R58" s="44">
        <f>N58</f>
        <v>88000</v>
      </c>
      <c r="S58" s="44">
        <f>O58</f>
        <v>88000</v>
      </c>
      <c r="T58" s="44"/>
      <c r="U58" s="76" t="s">
        <v>143</v>
      </c>
      <c r="V58" s="44"/>
      <c r="W58" s="42"/>
      <c r="X58" s="107"/>
      <c r="Y58" s="108"/>
    </row>
    <row r="59" spans="1:21" ht="63.75" customHeight="1">
      <c r="A59" s="35"/>
      <c r="B59" s="41" t="s">
        <v>98</v>
      </c>
      <c r="C59" s="86" t="s">
        <v>40</v>
      </c>
      <c r="D59" s="49"/>
      <c r="E59" s="49"/>
      <c r="F59" s="49"/>
      <c r="G59" s="49"/>
      <c r="H59" s="49"/>
      <c r="I59" s="49"/>
      <c r="J59" s="49"/>
      <c r="K59" s="49"/>
      <c r="L59" s="49"/>
      <c r="M59" s="49"/>
      <c r="N59" s="49"/>
      <c r="O59" s="49"/>
      <c r="P59" s="49"/>
      <c r="Q59" s="49"/>
      <c r="R59" s="49"/>
      <c r="S59" s="49"/>
      <c r="T59" s="49"/>
      <c r="U59" s="49"/>
    </row>
    <row r="60" spans="1:21" ht="97.5" customHeight="1">
      <c r="A60" s="35">
        <v>13</v>
      </c>
      <c r="B60" s="69" t="s">
        <v>146</v>
      </c>
      <c r="C60" s="49"/>
      <c r="D60" s="49"/>
      <c r="E60" s="49"/>
      <c r="F60" s="49"/>
      <c r="G60" s="49"/>
      <c r="H60" s="49"/>
      <c r="I60" s="49"/>
      <c r="J60" s="49"/>
      <c r="K60" s="49"/>
      <c r="L60" s="49"/>
      <c r="M60" s="49">
        <v>1</v>
      </c>
      <c r="N60" s="49">
        <f>O60</f>
        <v>145000</v>
      </c>
      <c r="O60" s="49">
        <f>170000-25000</f>
        <v>145000</v>
      </c>
      <c r="P60" s="49"/>
      <c r="Q60" s="49">
        <v>1</v>
      </c>
      <c r="R60" s="49">
        <f>N60</f>
        <v>145000</v>
      </c>
      <c r="S60" s="49">
        <f>O60</f>
        <v>145000</v>
      </c>
      <c r="T60" s="49"/>
      <c r="U60" s="49" t="s">
        <v>4</v>
      </c>
    </row>
    <row r="61" spans="1:21" ht="36" customHeight="1">
      <c r="A61" s="37" t="s">
        <v>70</v>
      </c>
      <c r="B61" s="73" t="s">
        <v>106</v>
      </c>
      <c r="C61" s="85">
        <v>4</v>
      </c>
      <c r="D61" s="49"/>
      <c r="E61" s="49"/>
      <c r="F61" s="49"/>
      <c r="G61" s="49"/>
      <c r="H61" s="49"/>
      <c r="I61" s="49"/>
      <c r="J61" s="49"/>
      <c r="K61" s="49"/>
      <c r="L61" s="49"/>
      <c r="M61" s="85"/>
      <c r="N61" s="85">
        <f>SUM(N63:N66)</f>
        <v>940000</v>
      </c>
      <c r="O61" s="85">
        <f>SUM(O63:O66)</f>
        <v>940000</v>
      </c>
      <c r="P61" s="49"/>
      <c r="Q61" s="85"/>
      <c r="R61" s="85">
        <f>SUM(R63:R66)</f>
        <v>940000</v>
      </c>
      <c r="S61" s="85">
        <f>SUM(S63:S66)</f>
        <v>940000</v>
      </c>
      <c r="T61" s="49"/>
      <c r="U61" s="49"/>
    </row>
    <row r="62" spans="1:21" ht="36" customHeight="1">
      <c r="A62" s="35"/>
      <c r="B62" s="73" t="s">
        <v>109</v>
      </c>
      <c r="C62" s="85"/>
      <c r="D62" s="49"/>
      <c r="E62" s="49"/>
      <c r="F62" s="49"/>
      <c r="G62" s="49"/>
      <c r="H62" s="49"/>
      <c r="I62" s="49"/>
      <c r="J62" s="49"/>
      <c r="K62" s="49"/>
      <c r="L62" s="49"/>
      <c r="M62" s="49"/>
      <c r="N62" s="85"/>
      <c r="O62" s="85"/>
      <c r="P62" s="49"/>
      <c r="Q62" s="49"/>
      <c r="R62" s="49"/>
      <c r="S62" s="49"/>
      <c r="T62" s="49"/>
      <c r="U62" s="49"/>
    </row>
    <row r="63" spans="1:21" ht="105.75" customHeight="1">
      <c r="A63" s="35">
        <v>13</v>
      </c>
      <c r="B63" s="69" t="s">
        <v>154</v>
      </c>
      <c r="C63" s="69"/>
      <c r="D63" s="49">
        <f>500+799+1556+1500</f>
        <v>4355</v>
      </c>
      <c r="E63" s="49">
        <f>D63</f>
        <v>4355</v>
      </c>
      <c r="F63" s="49"/>
      <c r="G63" s="49">
        <f>D63</f>
        <v>4355</v>
      </c>
      <c r="H63" s="49">
        <f>G63</f>
        <v>4355</v>
      </c>
      <c r="I63" s="49"/>
      <c r="J63" s="49"/>
      <c r="K63" s="49"/>
      <c r="L63" s="49"/>
      <c r="M63" s="49">
        <v>1</v>
      </c>
      <c r="N63" s="49">
        <f>O63</f>
        <v>800000</v>
      </c>
      <c r="O63" s="49">
        <v>800000</v>
      </c>
      <c r="P63" s="49"/>
      <c r="Q63" s="49">
        <f>M63</f>
        <v>1</v>
      </c>
      <c r="R63" s="49">
        <f>N63</f>
        <v>800000</v>
      </c>
      <c r="S63" s="49">
        <f>O63</f>
        <v>800000</v>
      </c>
      <c r="T63" s="49"/>
      <c r="U63" s="49" t="s">
        <v>2</v>
      </c>
    </row>
    <row r="64" spans="1:21" ht="18.75">
      <c r="A64" s="35"/>
      <c r="B64" s="73" t="s">
        <v>135</v>
      </c>
      <c r="C64" s="69"/>
      <c r="D64" s="49"/>
      <c r="E64" s="49"/>
      <c r="F64" s="49"/>
      <c r="G64" s="49"/>
      <c r="H64" s="49"/>
      <c r="I64" s="49"/>
      <c r="J64" s="49"/>
      <c r="K64" s="49"/>
      <c r="L64" s="49"/>
      <c r="M64" s="49"/>
      <c r="N64" s="49"/>
      <c r="O64" s="49"/>
      <c r="P64" s="49"/>
      <c r="Q64" s="49"/>
      <c r="R64" s="49"/>
      <c r="S64" s="49"/>
      <c r="T64" s="49"/>
      <c r="U64" s="49"/>
    </row>
    <row r="65" spans="1:21" ht="49.5" customHeight="1">
      <c r="A65" s="35">
        <v>14</v>
      </c>
      <c r="B65" s="71" t="s">
        <v>155</v>
      </c>
      <c r="C65" s="69"/>
      <c r="D65" s="49"/>
      <c r="E65" s="49"/>
      <c r="F65" s="49"/>
      <c r="G65" s="49"/>
      <c r="H65" s="49"/>
      <c r="I65" s="49"/>
      <c r="J65" s="49"/>
      <c r="K65" s="49"/>
      <c r="L65" s="49"/>
      <c r="M65" s="49">
        <v>1</v>
      </c>
      <c r="N65" s="47">
        <f>O65</f>
        <v>80000</v>
      </c>
      <c r="O65" s="47">
        <v>80000</v>
      </c>
      <c r="P65" s="72"/>
      <c r="Q65" s="49">
        <f aca="true" t="shared" si="9" ref="Q65:S66">M65</f>
        <v>1</v>
      </c>
      <c r="R65" s="49">
        <f t="shared" si="9"/>
        <v>80000</v>
      </c>
      <c r="S65" s="49">
        <f t="shared" si="9"/>
        <v>80000</v>
      </c>
      <c r="T65" s="49"/>
      <c r="U65" s="49" t="s">
        <v>3</v>
      </c>
    </row>
    <row r="66" spans="1:21" ht="57.75" customHeight="1">
      <c r="A66" s="35">
        <v>15</v>
      </c>
      <c r="B66" s="71" t="s">
        <v>137</v>
      </c>
      <c r="C66" s="69"/>
      <c r="D66" s="49"/>
      <c r="E66" s="49"/>
      <c r="F66" s="49"/>
      <c r="G66" s="49"/>
      <c r="H66" s="49"/>
      <c r="I66" s="49"/>
      <c r="J66" s="49"/>
      <c r="K66" s="49"/>
      <c r="L66" s="49"/>
      <c r="M66" s="49">
        <v>1</v>
      </c>
      <c r="N66" s="47">
        <f>O66</f>
        <v>60000</v>
      </c>
      <c r="O66" s="47">
        <v>60000</v>
      </c>
      <c r="P66" s="72"/>
      <c r="Q66" s="49">
        <f t="shared" si="9"/>
        <v>1</v>
      </c>
      <c r="R66" s="49">
        <f t="shared" si="9"/>
        <v>60000</v>
      </c>
      <c r="S66" s="49">
        <f t="shared" si="9"/>
        <v>60000</v>
      </c>
      <c r="T66" s="49"/>
      <c r="U66" s="49" t="s">
        <v>136</v>
      </c>
    </row>
    <row r="67" spans="1:21" ht="18.75">
      <c r="A67" s="37" t="s">
        <v>71</v>
      </c>
      <c r="B67" s="73" t="s">
        <v>54</v>
      </c>
      <c r="C67" s="86" t="s">
        <v>132</v>
      </c>
      <c r="D67" s="49"/>
      <c r="E67" s="49"/>
      <c r="F67" s="49"/>
      <c r="G67" s="49"/>
      <c r="H67" s="49"/>
      <c r="I67" s="49"/>
      <c r="J67" s="49"/>
      <c r="K67" s="49"/>
      <c r="L67" s="49"/>
      <c r="M67" s="49"/>
      <c r="N67" s="85">
        <f>SUM(N69:N74)</f>
        <v>103800</v>
      </c>
      <c r="O67" s="85">
        <f>SUM(O69:O74)</f>
        <v>103800</v>
      </c>
      <c r="P67" s="49"/>
      <c r="Q67" s="49"/>
      <c r="R67" s="85">
        <f>SUM(R69:R74)</f>
        <v>103800</v>
      </c>
      <c r="S67" s="85">
        <f>SUM(S69:S74)</f>
        <v>103800</v>
      </c>
      <c r="T67" s="49"/>
      <c r="U67" s="49"/>
    </row>
    <row r="68" spans="1:21" ht="30.75" customHeight="1">
      <c r="A68" s="35"/>
      <c r="B68" s="73" t="s">
        <v>133</v>
      </c>
      <c r="C68" s="69"/>
      <c r="D68" s="49"/>
      <c r="E68" s="49"/>
      <c r="F68" s="49"/>
      <c r="G68" s="49"/>
      <c r="H68" s="49"/>
      <c r="I68" s="49"/>
      <c r="J68" s="49"/>
      <c r="K68" s="49"/>
      <c r="L68" s="49"/>
      <c r="M68" s="49"/>
      <c r="N68" s="49"/>
      <c r="O68" s="49"/>
      <c r="P68" s="49"/>
      <c r="Q68" s="49"/>
      <c r="R68" s="49"/>
      <c r="S68" s="49"/>
      <c r="T68" s="49"/>
      <c r="U68" s="49"/>
    </row>
    <row r="69" spans="1:21" ht="111" customHeight="1">
      <c r="A69" s="35">
        <v>16</v>
      </c>
      <c r="B69" s="69" t="s">
        <v>216</v>
      </c>
      <c r="C69" s="69"/>
      <c r="D69" s="49"/>
      <c r="E69" s="49"/>
      <c r="F69" s="49"/>
      <c r="G69" s="49"/>
      <c r="H69" s="49"/>
      <c r="I69" s="49"/>
      <c r="J69" s="49"/>
      <c r="K69" s="49"/>
      <c r="L69" s="49"/>
      <c r="M69" s="49">
        <v>1</v>
      </c>
      <c r="N69" s="49">
        <f>O69</f>
        <v>8000</v>
      </c>
      <c r="O69" s="49">
        <v>8000</v>
      </c>
      <c r="P69" s="49"/>
      <c r="Q69" s="49"/>
      <c r="R69" s="49">
        <f>N69</f>
        <v>8000</v>
      </c>
      <c r="S69" s="49">
        <f>O69</f>
        <v>8000</v>
      </c>
      <c r="T69" s="49"/>
      <c r="U69" s="49" t="s">
        <v>217</v>
      </c>
    </row>
    <row r="70" spans="1:21" ht="162" customHeight="1">
      <c r="A70" s="35">
        <v>17</v>
      </c>
      <c r="B70" s="69" t="s">
        <v>218</v>
      </c>
      <c r="C70" s="69"/>
      <c r="D70" s="49"/>
      <c r="E70" s="49"/>
      <c r="F70" s="49"/>
      <c r="G70" s="49"/>
      <c r="H70" s="49"/>
      <c r="I70" s="49"/>
      <c r="J70" s="49"/>
      <c r="K70" s="49"/>
      <c r="L70" s="49"/>
      <c r="M70" s="49">
        <v>1</v>
      </c>
      <c r="N70" s="49">
        <f>O70</f>
        <v>16300</v>
      </c>
      <c r="O70" s="49">
        <v>16300</v>
      </c>
      <c r="P70" s="49"/>
      <c r="Q70" s="49">
        <v>1</v>
      </c>
      <c r="R70" s="49">
        <f>S70</f>
        <v>16300</v>
      </c>
      <c r="S70" s="49">
        <v>16300</v>
      </c>
      <c r="T70" s="49"/>
      <c r="U70" s="49" t="s">
        <v>217</v>
      </c>
    </row>
    <row r="71" spans="1:21" ht="177.75" customHeight="1">
      <c r="A71" s="35">
        <v>18</v>
      </c>
      <c r="B71" s="69" t="s">
        <v>72</v>
      </c>
      <c r="C71" s="69"/>
      <c r="D71" s="49"/>
      <c r="E71" s="49"/>
      <c r="F71" s="49"/>
      <c r="G71" s="49"/>
      <c r="H71" s="49"/>
      <c r="I71" s="49"/>
      <c r="J71" s="49"/>
      <c r="K71" s="49"/>
      <c r="L71" s="49"/>
      <c r="M71" s="49">
        <v>1</v>
      </c>
      <c r="N71" s="49">
        <f>O71</f>
        <v>11000</v>
      </c>
      <c r="O71" s="49">
        <v>11000</v>
      </c>
      <c r="P71" s="49"/>
      <c r="Q71" s="49">
        <f aca="true" t="shared" si="10" ref="Q71:S72">M71</f>
        <v>1</v>
      </c>
      <c r="R71" s="49">
        <f t="shared" si="10"/>
        <v>11000</v>
      </c>
      <c r="S71" s="49">
        <f t="shared" si="10"/>
        <v>11000</v>
      </c>
      <c r="T71" s="49"/>
      <c r="U71" s="49" t="s">
        <v>133</v>
      </c>
    </row>
    <row r="72" spans="1:21" ht="108.75" customHeight="1">
      <c r="A72" s="35">
        <v>19</v>
      </c>
      <c r="B72" s="69" t="s">
        <v>73</v>
      </c>
      <c r="C72" s="69"/>
      <c r="D72" s="49"/>
      <c r="E72" s="49"/>
      <c r="F72" s="49"/>
      <c r="G72" s="49"/>
      <c r="H72" s="49"/>
      <c r="I72" s="49"/>
      <c r="J72" s="49"/>
      <c r="K72" s="49"/>
      <c r="L72" s="49"/>
      <c r="M72" s="49">
        <v>1</v>
      </c>
      <c r="N72" s="49">
        <f>O72</f>
        <v>13500</v>
      </c>
      <c r="O72" s="49">
        <v>13500</v>
      </c>
      <c r="P72" s="49"/>
      <c r="Q72" s="49">
        <f t="shared" si="10"/>
        <v>1</v>
      </c>
      <c r="R72" s="49">
        <f t="shared" si="10"/>
        <v>13500</v>
      </c>
      <c r="S72" s="49">
        <f t="shared" si="10"/>
        <v>13500</v>
      </c>
      <c r="T72" s="49"/>
      <c r="U72" s="49"/>
    </row>
    <row r="73" spans="1:21" ht="184.5" customHeight="1">
      <c r="A73" s="35">
        <v>20</v>
      </c>
      <c r="B73" s="69" t="s">
        <v>74</v>
      </c>
      <c r="C73" s="69"/>
      <c r="D73" s="49"/>
      <c r="E73" s="49"/>
      <c r="F73" s="49"/>
      <c r="G73" s="49"/>
      <c r="H73" s="49"/>
      <c r="I73" s="49"/>
      <c r="J73" s="49"/>
      <c r="K73" s="49"/>
      <c r="L73" s="49"/>
      <c r="M73" s="49">
        <v>1</v>
      </c>
      <c r="N73" s="49">
        <f>O73</f>
        <v>15000</v>
      </c>
      <c r="O73" s="49">
        <v>15000</v>
      </c>
      <c r="P73" s="49"/>
      <c r="Q73" s="49">
        <v>1</v>
      </c>
      <c r="R73" s="49">
        <f>N73</f>
        <v>15000</v>
      </c>
      <c r="S73" s="49">
        <f>O73</f>
        <v>15000</v>
      </c>
      <c r="T73" s="49"/>
      <c r="U73" s="49"/>
    </row>
    <row r="74" spans="1:21" ht="93" customHeight="1">
      <c r="A74" s="35">
        <v>21</v>
      </c>
      <c r="B74" s="69" t="s">
        <v>0</v>
      </c>
      <c r="C74" s="69"/>
      <c r="D74" s="49"/>
      <c r="E74" s="49"/>
      <c r="F74" s="49"/>
      <c r="G74" s="49"/>
      <c r="H74" s="49"/>
      <c r="I74" s="49"/>
      <c r="J74" s="49"/>
      <c r="K74" s="49"/>
      <c r="L74" s="49"/>
      <c r="M74" s="49">
        <v>1</v>
      </c>
      <c r="N74" s="49">
        <v>40000</v>
      </c>
      <c r="O74" s="49">
        <f>N74</f>
        <v>40000</v>
      </c>
      <c r="P74" s="49"/>
      <c r="Q74" s="49">
        <v>1</v>
      </c>
      <c r="R74" s="49">
        <f>N74</f>
        <v>40000</v>
      </c>
      <c r="S74" s="49">
        <f>O74</f>
        <v>40000</v>
      </c>
      <c r="T74" s="49"/>
      <c r="U74" s="49" t="s">
        <v>1</v>
      </c>
    </row>
    <row r="75" spans="1:21" ht="45.75" customHeight="1">
      <c r="A75" s="37" t="s">
        <v>75</v>
      </c>
      <c r="B75" s="73" t="s">
        <v>119</v>
      </c>
      <c r="C75" s="86" t="s">
        <v>46</v>
      </c>
      <c r="D75" s="49"/>
      <c r="E75" s="49"/>
      <c r="F75" s="49"/>
      <c r="G75" s="49"/>
      <c r="H75" s="49"/>
      <c r="I75" s="49"/>
      <c r="J75" s="49"/>
      <c r="K75" s="49"/>
      <c r="L75" s="49"/>
      <c r="M75" s="49"/>
      <c r="N75" s="85">
        <f>N76</f>
        <v>288000</v>
      </c>
      <c r="O75" s="85">
        <f>O76</f>
        <v>288000</v>
      </c>
      <c r="P75" s="49"/>
      <c r="Q75" s="49"/>
      <c r="R75" s="85">
        <f>R76</f>
        <v>288000</v>
      </c>
      <c r="S75" s="85">
        <f>O75</f>
        <v>288000</v>
      </c>
      <c r="T75" s="49"/>
      <c r="U75" s="49"/>
    </row>
    <row r="76" spans="1:21" ht="74.25" customHeight="1">
      <c r="A76" s="35">
        <v>22</v>
      </c>
      <c r="B76" s="69" t="s">
        <v>120</v>
      </c>
      <c r="C76" s="69"/>
      <c r="D76" s="49"/>
      <c r="E76" s="49"/>
      <c r="F76" s="49"/>
      <c r="G76" s="49"/>
      <c r="H76" s="49"/>
      <c r="I76" s="49"/>
      <c r="J76" s="49"/>
      <c r="K76" s="49"/>
      <c r="L76" s="49"/>
      <c r="M76" s="49">
        <v>1</v>
      </c>
      <c r="N76" s="49">
        <f>O76</f>
        <v>288000</v>
      </c>
      <c r="O76" s="49">
        <v>288000</v>
      </c>
      <c r="P76" s="49"/>
      <c r="Q76" s="49"/>
      <c r="R76" s="49">
        <v>288000</v>
      </c>
      <c r="S76" s="49">
        <v>288000</v>
      </c>
      <c r="T76" s="49"/>
      <c r="U76" s="49" t="s">
        <v>223</v>
      </c>
    </row>
    <row r="77" spans="1:21" s="103" customFormat="1" ht="94.5" customHeight="1">
      <c r="A77" s="37" t="s">
        <v>30</v>
      </c>
      <c r="B77" s="73" t="s">
        <v>112</v>
      </c>
      <c r="C77" s="85">
        <f>C78</f>
        <v>1</v>
      </c>
      <c r="D77" s="85"/>
      <c r="E77" s="85"/>
      <c r="F77" s="85"/>
      <c r="G77" s="85"/>
      <c r="H77" s="85"/>
      <c r="I77" s="85"/>
      <c r="J77" s="85">
        <f>SUM(J78:J78)</f>
        <v>40000</v>
      </c>
      <c r="K77" s="112">
        <f>J77</f>
        <v>40000</v>
      </c>
      <c r="L77" s="85"/>
      <c r="M77" s="85">
        <f>SUM(M78:M78)</f>
        <v>1</v>
      </c>
      <c r="N77" s="85">
        <f>SUM(N78:N78)</f>
        <v>809757</v>
      </c>
      <c r="O77" s="112">
        <f>N77</f>
        <v>809757</v>
      </c>
      <c r="P77" s="85"/>
      <c r="Q77" s="85">
        <f>M77</f>
        <v>1</v>
      </c>
      <c r="R77" s="85">
        <f>SUM(R78:R78)</f>
        <v>809757</v>
      </c>
      <c r="S77" s="112">
        <f>R77</f>
        <v>809757</v>
      </c>
      <c r="T77" s="85"/>
      <c r="U77" s="85"/>
    </row>
    <row r="78" spans="1:22" s="98" customFormat="1" ht="83.25" customHeight="1">
      <c r="A78" s="93">
        <v>23</v>
      </c>
      <c r="B78" s="95" t="s">
        <v>144</v>
      </c>
      <c r="C78" s="43">
        <v>1</v>
      </c>
      <c r="D78" s="43">
        <f>E78</f>
        <v>117000</v>
      </c>
      <c r="E78" s="42">
        <v>117000</v>
      </c>
      <c r="F78" s="34"/>
      <c r="G78" s="42">
        <f>H78</f>
        <v>117000</v>
      </c>
      <c r="H78" s="43">
        <f>E78</f>
        <v>117000</v>
      </c>
      <c r="I78" s="43"/>
      <c r="J78" s="43">
        <f>K78</f>
        <v>40000</v>
      </c>
      <c r="K78" s="43">
        <v>40000</v>
      </c>
      <c r="L78" s="44"/>
      <c r="M78" s="44">
        <v>1</v>
      </c>
      <c r="N78" s="44">
        <f>O78</f>
        <v>809757</v>
      </c>
      <c r="O78" s="44">
        <v>809757</v>
      </c>
      <c r="P78" s="44"/>
      <c r="Q78" s="44"/>
      <c r="R78" s="44">
        <f>N78</f>
        <v>809757</v>
      </c>
      <c r="S78" s="44">
        <f>O78</f>
        <v>809757</v>
      </c>
      <c r="T78" s="44"/>
      <c r="U78" s="42" t="s">
        <v>140</v>
      </c>
      <c r="V78" s="108"/>
    </row>
    <row r="79" spans="1:21" s="108" customFormat="1" ht="18.75">
      <c r="A79" s="62"/>
      <c r="B79" s="63"/>
      <c r="C79" s="162"/>
      <c r="D79" s="162"/>
      <c r="E79" s="162"/>
      <c r="F79" s="162"/>
      <c r="G79" s="162"/>
      <c r="H79" s="162"/>
      <c r="I79" s="162"/>
      <c r="J79" s="162"/>
      <c r="K79" s="162"/>
      <c r="L79" s="162"/>
      <c r="M79" s="162"/>
      <c r="N79" s="65"/>
      <c r="O79" s="65"/>
      <c r="P79" s="65"/>
      <c r="Q79" s="65"/>
      <c r="R79" s="65"/>
      <c r="S79" s="65"/>
      <c r="T79" s="65"/>
      <c r="U79" s="64"/>
    </row>
    <row r="80" spans="1:21" s="109" customFormat="1" ht="33.75" customHeight="1">
      <c r="A80" s="94"/>
      <c r="B80" s="163" t="s">
        <v>128</v>
      </c>
      <c r="C80" s="163"/>
      <c r="D80" s="163"/>
      <c r="E80" s="163"/>
      <c r="F80" s="163"/>
      <c r="G80" s="163"/>
      <c r="H80" s="163"/>
      <c r="I80" s="163"/>
      <c r="J80" s="163"/>
      <c r="K80" s="163"/>
      <c r="L80" s="163"/>
      <c r="M80" s="163"/>
      <c r="N80" s="163"/>
      <c r="O80" s="163"/>
      <c r="P80" s="163"/>
      <c r="Q80" s="163"/>
      <c r="R80" s="163"/>
      <c r="S80" s="163"/>
      <c r="T80" s="163"/>
      <c r="U80" s="163"/>
    </row>
    <row r="86" ht="18.75">
      <c r="U86" s="110"/>
    </row>
  </sheetData>
  <sheetProtection/>
  <mergeCells count="30">
    <mergeCell ref="AD8:AD9"/>
    <mergeCell ref="C79:M79"/>
    <mergeCell ref="B80:U80"/>
    <mergeCell ref="G7:I7"/>
    <mergeCell ref="G8:G9"/>
    <mergeCell ref="J7:L7"/>
    <mergeCell ref="J8:J9"/>
    <mergeCell ref="D7:F7"/>
    <mergeCell ref="D8:D9"/>
    <mergeCell ref="B6:B9"/>
    <mergeCell ref="A4:U4"/>
    <mergeCell ref="E8:F8"/>
    <mergeCell ref="H8:I8"/>
    <mergeCell ref="K8:L8"/>
    <mergeCell ref="O8:P8"/>
    <mergeCell ref="A6:A9"/>
    <mergeCell ref="C7:C9"/>
    <mergeCell ref="N8:N9"/>
    <mergeCell ref="C6:L6"/>
    <mergeCell ref="S8:T8"/>
    <mergeCell ref="A3:U3"/>
    <mergeCell ref="A2:U2"/>
    <mergeCell ref="A1:U1"/>
    <mergeCell ref="U6:U9"/>
    <mergeCell ref="Q8:Q9"/>
    <mergeCell ref="M8:M9"/>
    <mergeCell ref="M6:P7"/>
    <mergeCell ref="Q6:T7"/>
    <mergeCell ref="R8:R9"/>
    <mergeCell ref="A5:U5"/>
  </mergeCells>
  <printOptions horizontalCentered="1"/>
  <pageMargins left="0" right="0" top="0.44" bottom="0.36" header="0.37" footer="0.39"/>
  <pageSetup firstPageNumber="1" useFirstPageNumber="1" fitToHeight="0" horizontalDpi="600" verticalDpi="600" orientation="landscape" pageOrder="overThenDown" paperSize="8" scale="61" r:id="rId1"/>
  <headerFooter alignWithMargins="0">
    <oddFooter>&amp;R&amp;14&amp;P</oddFooter>
  </headerFooter>
</worksheet>
</file>

<file path=xl/worksheets/sheet2.xml><?xml version="1.0" encoding="utf-8"?>
<worksheet xmlns="http://schemas.openxmlformats.org/spreadsheetml/2006/main" xmlns:r="http://schemas.openxmlformats.org/officeDocument/2006/relationships">
  <dimension ref="A1:AW335"/>
  <sheetViews>
    <sheetView zoomScale="55" zoomScaleNormal="55" zoomScalePageLayoutView="0" workbookViewId="0" topLeftCell="A31">
      <selection activeCell="A5" sqref="A5:AS5"/>
    </sheetView>
  </sheetViews>
  <sheetFormatPr defaultColWidth="7.7109375" defaultRowHeight="15"/>
  <cols>
    <col min="1" max="1" width="5.140625" style="7" customWidth="1"/>
    <col min="2" max="2" width="27.57421875" style="9" customWidth="1"/>
    <col min="3" max="3" width="7.7109375" style="10" customWidth="1"/>
    <col min="4" max="4" width="8.7109375" style="10" customWidth="1"/>
    <col min="5" max="7" width="8.421875" style="10" customWidth="1"/>
    <col min="8" max="8" width="9.421875" style="10" customWidth="1"/>
    <col min="9" max="9" width="17.7109375" style="8" customWidth="1"/>
    <col min="10" max="10" width="15.7109375" style="8" customWidth="1"/>
    <col min="11" max="11" width="18.00390625" style="8" customWidth="1"/>
    <col min="12" max="12" width="9.421875" style="8" customWidth="1"/>
    <col min="13" max="13" width="26.8515625" style="8" bestFit="1" customWidth="1"/>
    <col min="14" max="14" width="18.57421875" style="8" customWidth="1"/>
    <col min="15" max="15" width="8.7109375" style="8" customWidth="1"/>
    <col min="16" max="16" width="9.421875" style="8" customWidth="1"/>
    <col min="17" max="17" width="7.8515625" style="8" customWidth="1"/>
    <col min="18" max="18" width="9.421875" style="8" customWidth="1"/>
    <col min="19" max="19" width="10.421875" style="8" customWidth="1"/>
    <col min="20" max="21" width="11.00390625" style="8" customWidth="1"/>
    <col min="22" max="22" width="9.421875" style="8" customWidth="1"/>
    <col min="23" max="23" width="8.140625" style="8" customWidth="1"/>
    <col min="24" max="24" width="9.8515625" style="8" customWidth="1"/>
    <col min="25" max="25" width="8.28125" style="8" customWidth="1"/>
    <col min="26" max="26" width="11.421875" style="8" customWidth="1"/>
    <col min="27" max="28" width="10.140625" style="8" customWidth="1"/>
    <col min="29" max="29" width="10.57421875" style="8" customWidth="1"/>
    <col min="30" max="30" width="10.140625" style="8" customWidth="1"/>
    <col min="31" max="31" width="13.57421875" style="8" customWidth="1"/>
    <col min="32" max="32" width="13.8515625" style="8" customWidth="1"/>
    <col min="33" max="33" width="20.57421875" style="8" customWidth="1"/>
    <col min="34" max="34" width="18.7109375" style="8" customWidth="1"/>
    <col min="35" max="35" width="18.28125" style="8" customWidth="1"/>
    <col min="36" max="37" width="8.00390625" style="8" customWidth="1"/>
    <col min="38" max="39" width="9.8515625" style="8" customWidth="1"/>
    <col min="40" max="40" width="8.140625" style="8" customWidth="1"/>
    <col min="41" max="41" width="9.57421875" style="8" customWidth="1"/>
    <col min="42" max="43" width="8.28125" style="8" customWidth="1"/>
    <col min="44" max="44" width="8.7109375" style="8" customWidth="1"/>
    <col min="45" max="45" width="12.421875" style="8" customWidth="1"/>
    <col min="46" max="248" width="9.140625" style="4" customWidth="1"/>
    <col min="249" max="249" width="5.140625" style="4" customWidth="1"/>
    <col min="250" max="250" width="24.00390625" style="4" customWidth="1"/>
    <col min="251" max="251" width="7.7109375" style="4" customWidth="1"/>
    <col min="252" max="252" width="8.7109375" style="4" customWidth="1"/>
    <col min="253" max="253" width="8.421875" style="4" customWidth="1"/>
    <col min="254" max="254" width="9.421875" style="4" customWidth="1"/>
    <col min="255" max="255" width="10.140625" style="4" customWidth="1"/>
    <col min="256" max="16384" width="7.7109375" style="4" customWidth="1"/>
  </cols>
  <sheetData>
    <row r="1" spans="1:45" s="113" customFormat="1" ht="34.5" customHeight="1">
      <c r="A1" s="179" t="s">
        <v>158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row>
    <row r="2" spans="1:45" s="113" customFormat="1" ht="32.25" customHeight="1" hidden="1">
      <c r="A2" s="114"/>
      <c r="B2" s="115"/>
      <c r="C2" s="115"/>
      <c r="D2" s="115"/>
      <c r="E2" s="115"/>
      <c r="F2" s="115"/>
      <c r="G2" s="115"/>
      <c r="H2" s="115"/>
      <c r="I2" s="115"/>
      <c r="J2" s="114"/>
      <c r="K2" s="115"/>
      <c r="L2" s="115"/>
      <c r="M2" s="115"/>
      <c r="N2" s="115"/>
      <c r="O2" s="115"/>
      <c r="P2" s="115"/>
      <c r="Q2" s="115"/>
      <c r="R2" s="115"/>
      <c r="S2" s="115"/>
      <c r="T2" s="115"/>
      <c r="U2" s="115"/>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7" t="s">
        <v>159</v>
      </c>
    </row>
    <row r="3" spans="1:45" s="113" customFormat="1" ht="34.5" customHeight="1">
      <c r="A3" s="180" t="s">
        <v>222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9" s="118" customFormat="1" ht="27.75">
      <c r="A4" s="181" t="s">
        <v>160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W4" s="119"/>
    </row>
    <row r="5" spans="1:45" s="118" customFormat="1" ht="35.25" customHeight="1">
      <c r="A5" s="182" t="s">
        <v>224</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row>
    <row r="6" spans="1:49" s="120" customFormat="1" ht="35.25" customHeight="1">
      <c r="A6" s="183" t="s">
        <v>35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W6" s="118"/>
    </row>
    <row r="7" spans="1:45" s="121" customFormat="1" ht="86.25" customHeight="1">
      <c r="A7" s="164" t="s">
        <v>18</v>
      </c>
      <c r="B7" s="164" t="s">
        <v>44</v>
      </c>
      <c r="C7" s="164" t="s">
        <v>19</v>
      </c>
      <c r="D7" s="164" t="s">
        <v>20</v>
      </c>
      <c r="E7" s="164" t="s">
        <v>21</v>
      </c>
      <c r="F7" s="169" t="s">
        <v>161</v>
      </c>
      <c r="G7" s="169" t="s">
        <v>162</v>
      </c>
      <c r="H7" s="175" t="s">
        <v>163</v>
      </c>
      <c r="I7" s="176"/>
      <c r="J7" s="176"/>
      <c r="K7" s="176"/>
      <c r="L7" s="176"/>
      <c r="M7" s="176"/>
      <c r="N7" s="177"/>
      <c r="O7" s="175" t="s">
        <v>164</v>
      </c>
      <c r="P7" s="176"/>
      <c r="Q7" s="176"/>
      <c r="R7" s="176"/>
      <c r="S7" s="176"/>
      <c r="T7" s="176"/>
      <c r="U7" s="177"/>
      <c r="V7" s="166" t="s">
        <v>165</v>
      </c>
      <c r="W7" s="167"/>
      <c r="X7" s="167"/>
      <c r="Y7" s="167"/>
      <c r="Z7" s="167"/>
      <c r="AA7" s="168"/>
      <c r="AB7" s="166" t="s">
        <v>166</v>
      </c>
      <c r="AC7" s="167"/>
      <c r="AD7" s="167"/>
      <c r="AE7" s="166" t="s">
        <v>167</v>
      </c>
      <c r="AF7" s="168"/>
      <c r="AG7" s="164" t="s">
        <v>168</v>
      </c>
      <c r="AH7" s="164"/>
      <c r="AI7" s="164"/>
      <c r="AJ7" s="164"/>
      <c r="AK7" s="164"/>
      <c r="AL7" s="164"/>
      <c r="AM7" s="164" t="s">
        <v>169</v>
      </c>
      <c r="AN7" s="164"/>
      <c r="AO7" s="164"/>
      <c r="AP7" s="164"/>
      <c r="AQ7" s="164"/>
      <c r="AR7" s="164"/>
      <c r="AS7" s="164" t="s">
        <v>22</v>
      </c>
    </row>
    <row r="8" spans="1:45" s="121" customFormat="1" ht="33.75" customHeight="1">
      <c r="A8" s="164"/>
      <c r="B8" s="164"/>
      <c r="C8" s="164"/>
      <c r="D8" s="164"/>
      <c r="E8" s="164"/>
      <c r="F8" s="170"/>
      <c r="G8" s="170"/>
      <c r="H8" s="165" t="s">
        <v>170</v>
      </c>
      <c r="I8" s="165" t="s">
        <v>23</v>
      </c>
      <c r="J8" s="165"/>
      <c r="K8" s="165"/>
      <c r="L8" s="165"/>
      <c r="M8" s="165"/>
      <c r="N8" s="165"/>
      <c r="O8" s="165" t="s">
        <v>170</v>
      </c>
      <c r="P8" s="165" t="s">
        <v>23</v>
      </c>
      <c r="Q8" s="165"/>
      <c r="R8" s="165"/>
      <c r="S8" s="165"/>
      <c r="T8" s="165"/>
      <c r="U8" s="165"/>
      <c r="V8" s="165" t="s">
        <v>171</v>
      </c>
      <c r="W8" s="164" t="s">
        <v>41</v>
      </c>
      <c r="X8" s="164"/>
      <c r="Y8" s="164"/>
      <c r="Z8" s="164"/>
      <c r="AA8" s="164"/>
      <c r="AB8" s="172" t="s">
        <v>24</v>
      </c>
      <c r="AC8" s="164" t="s">
        <v>41</v>
      </c>
      <c r="AD8" s="164"/>
      <c r="AE8" s="169" t="s">
        <v>172</v>
      </c>
      <c r="AF8" s="169" t="s">
        <v>173</v>
      </c>
      <c r="AG8" s="172" t="s">
        <v>171</v>
      </c>
      <c r="AH8" s="166" t="s">
        <v>41</v>
      </c>
      <c r="AI8" s="167"/>
      <c r="AJ8" s="167"/>
      <c r="AK8" s="167"/>
      <c r="AL8" s="168"/>
      <c r="AM8" s="165" t="s">
        <v>171</v>
      </c>
      <c r="AN8" s="164" t="s">
        <v>41</v>
      </c>
      <c r="AO8" s="164"/>
      <c r="AP8" s="164"/>
      <c r="AQ8" s="164"/>
      <c r="AR8" s="164"/>
      <c r="AS8" s="164"/>
    </row>
    <row r="9" spans="1:45" s="121" customFormat="1" ht="32.25" customHeight="1">
      <c r="A9" s="164"/>
      <c r="B9" s="164"/>
      <c r="C9" s="164"/>
      <c r="D9" s="164"/>
      <c r="E9" s="164"/>
      <c r="F9" s="170"/>
      <c r="G9" s="170"/>
      <c r="H9" s="165"/>
      <c r="I9" s="165" t="s">
        <v>171</v>
      </c>
      <c r="J9" s="165" t="s">
        <v>41</v>
      </c>
      <c r="K9" s="165"/>
      <c r="L9" s="165"/>
      <c r="M9" s="165"/>
      <c r="N9" s="165"/>
      <c r="O9" s="165"/>
      <c r="P9" s="165" t="s">
        <v>171</v>
      </c>
      <c r="Q9" s="165" t="s">
        <v>41</v>
      </c>
      <c r="R9" s="165"/>
      <c r="S9" s="165"/>
      <c r="T9" s="165"/>
      <c r="U9" s="165"/>
      <c r="V9" s="165"/>
      <c r="W9" s="165" t="s">
        <v>174</v>
      </c>
      <c r="X9" s="165"/>
      <c r="Y9" s="165"/>
      <c r="Z9" s="165"/>
      <c r="AA9" s="165" t="s">
        <v>175</v>
      </c>
      <c r="AB9" s="173"/>
      <c r="AC9" s="165" t="s">
        <v>176</v>
      </c>
      <c r="AD9" s="165" t="s">
        <v>50</v>
      </c>
      <c r="AE9" s="170"/>
      <c r="AF9" s="170"/>
      <c r="AG9" s="173"/>
      <c r="AH9" s="185" t="s">
        <v>174</v>
      </c>
      <c r="AI9" s="186"/>
      <c r="AJ9" s="186"/>
      <c r="AK9" s="187"/>
      <c r="AL9" s="172" t="s">
        <v>175</v>
      </c>
      <c r="AM9" s="165"/>
      <c r="AN9" s="165" t="s">
        <v>174</v>
      </c>
      <c r="AO9" s="165"/>
      <c r="AP9" s="165"/>
      <c r="AQ9" s="165"/>
      <c r="AR9" s="165" t="s">
        <v>175</v>
      </c>
      <c r="AS9" s="164"/>
    </row>
    <row r="10" spans="1:45" s="121" customFormat="1" ht="30.75" customHeight="1">
      <c r="A10" s="164"/>
      <c r="B10" s="164"/>
      <c r="C10" s="164"/>
      <c r="D10" s="164"/>
      <c r="E10" s="164"/>
      <c r="F10" s="170"/>
      <c r="G10" s="170"/>
      <c r="H10" s="165"/>
      <c r="I10" s="165"/>
      <c r="J10" s="164" t="s">
        <v>177</v>
      </c>
      <c r="K10" s="164"/>
      <c r="L10" s="164"/>
      <c r="M10" s="165" t="s">
        <v>178</v>
      </c>
      <c r="N10" s="165"/>
      <c r="O10" s="165"/>
      <c r="P10" s="165"/>
      <c r="Q10" s="164" t="s">
        <v>177</v>
      </c>
      <c r="R10" s="164"/>
      <c r="S10" s="164"/>
      <c r="T10" s="165" t="s">
        <v>178</v>
      </c>
      <c r="U10" s="165"/>
      <c r="V10" s="165"/>
      <c r="W10" s="165"/>
      <c r="X10" s="165"/>
      <c r="Y10" s="165"/>
      <c r="Z10" s="165"/>
      <c r="AA10" s="165"/>
      <c r="AB10" s="173"/>
      <c r="AC10" s="165"/>
      <c r="AD10" s="165"/>
      <c r="AE10" s="170"/>
      <c r="AF10" s="170"/>
      <c r="AG10" s="173"/>
      <c r="AH10" s="172" t="s">
        <v>179</v>
      </c>
      <c r="AI10" s="166" t="s">
        <v>48</v>
      </c>
      <c r="AJ10" s="167"/>
      <c r="AK10" s="168"/>
      <c r="AL10" s="173"/>
      <c r="AM10" s="165"/>
      <c r="AN10" s="165" t="s">
        <v>179</v>
      </c>
      <c r="AO10" s="164" t="s">
        <v>48</v>
      </c>
      <c r="AP10" s="164"/>
      <c r="AQ10" s="164"/>
      <c r="AR10" s="165"/>
      <c r="AS10" s="164"/>
    </row>
    <row r="11" spans="1:45" s="121" customFormat="1" ht="12" customHeight="1">
      <c r="A11" s="164"/>
      <c r="B11" s="164"/>
      <c r="C11" s="164"/>
      <c r="D11" s="164"/>
      <c r="E11" s="164"/>
      <c r="F11" s="170"/>
      <c r="G11" s="170"/>
      <c r="H11" s="165"/>
      <c r="I11" s="165"/>
      <c r="J11" s="164"/>
      <c r="K11" s="164"/>
      <c r="L11" s="164"/>
      <c r="M11" s="165"/>
      <c r="N11" s="165"/>
      <c r="O11" s="165"/>
      <c r="P11" s="165"/>
      <c r="Q11" s="164"/>
      <c r="R11" s="164"/>
      <c r="S11" s="164"/>
      <c r="T11" s="165"/>
      <c r="U11" s="165"/>
      <c r="V11" s="165"/>
      <c r="W11" s="165" t="s">
        <v>179</v>
      </c>
      <c r="X11" s="165" t="s">
        <v>176</v>
      </c>
      <c r="Y11" s="165" t="s">
        <v>50</v>
      </c>
      <c r="Z11" s="165" t="s">
        <v>42</v>
      </c>
      <c r="AA11" s="165"/>
      <c r="AB11" s="173"/>
      <c r="AC11" s="165"/>
      <c r="AD11" s="165"/>
      <c r="AE11" s="170"/>
      <c r="AF11" s="170"/>
      <c r="AG11" s="173"/>
      <c r="AH11" s="173"/>
      <c r="AI11" s="172" t="s">
        <v>176</v>
      </c>
      <c r="AJ11" s="172" t="s">
        <v>50</v>
      </c>
      <c r="AK11" s="172" t="s">
        <v>42</v>
      </c>
      <c r="AL11" s="173"/>
      <c r="AM11" s="165"/>
      <c r="AN11" s="165"/>
      <c r="AO11" s="165" t="s">
        <v>176</v>
      </c>
      <c r="AP11" s="165" t="s">
        <v>50</v>
      </c>
      <c r="AQ11" s="165" t="s">
        <v>42</v>
      </c>
      <c r="AR11" s="165"/>
      <c r="AS11" s="164"/>
    </row>
    <row r="12" spans="1:45" s="121" customFormat="1" ht="32.25" customHeight="1">
      <c r="A12" s="164"/>
      <c r="B12" s="164"/>
      <c r="C12" s="164"/>
      <c r="D12" s="164"/>
      <c r="E12" s="164"/>
      <c r="F12" s="170"/>
      <c r="G12" s="170"/>
      <c r="H12" s="165"/>
      <c r="I12" s="165"/>
      <c r="J12" s="165" t="s">
        <v>179</v>
      </c>
      <c r="K12" s="165" t="s">
        <v>43</v>
      </c>
      <c r="L12" s="165"/>
      <c r="M12" s="165" t="s">
        <v>214</v>
      </c>
      <c r="N12" s="165" t="s">
        <v>181</v>
      </c>
      <c r="O12" s="165"/>
      <c r="P12" s="165"/>
      <c r="Q12" s="165" t="s">
        <v>179</v>
      </c>
      <c r="R12" s="165" t="s">
        <v>43</v>
      </c>
      <c r="S12" s="165"/>
      <c r="T12" s="165" t="s">
        <v>180</v>
      </c>
      <c r="U12" s="165" t="s">
        <v>181</v>
      </c>
      <c r="V12" s="165"/>
      <c r="W12" s="165"/>
      <c r="X12" s="165"/>
      <c r="Y12" s="165"/>
      <c r="Z12" s="165"/>
      <c r="AA12" s="165"/>
      <c r="AB12" s="173"/>
      <c r="AC12" s="165"/>
      <c r="AD12" s="165"/>
      <c r="AE12" s="170"/>
      <c r="AF12" s="170"/>
      <c r="AG12" s="173"/>
      <c r="AH12" s="173"/>
      <c r="AI12" s="173"/>
      <c r="AJ12" s="173"/>
      <c r="AK12" s="173"/>
      <c r="AL12" s="173"/>
      <c r="AM12" s="165"/>
      <c r="AN12" s="165"/>
      <c r="AO12" s="165"/>
      <c r="AP12" s="165"/>
      <c r="AQ12" s="165"/>
      <c r="AR12" s="165"/>
      <c r="AS12" s="164"/>
    </row>
    <row r="13" spans="1:45" s="121" customFormat="1" ht="30" customHeight="1">
      <c r="A13" s="164"/>
      <c r="B13" s="164"/>
      <c r="C13" s="164"/>
      <c r="D13" s="164"/>
      <c r="E13" s="164"/>
      <c r="F13" s="170"/>
      <c r="G13" s="170"/>
      <c r="H13" s="165"/>
      <c r="I13" s="165"/>
      <c r="J13" s="165"/>
      <c r="K13" s="165" t="s">
        <v>176</v>
      </c>
      <c r="L13" s="165" t="s">
        <v>42</v>
      </c>
      <c r="M13" s="165"/>
      <c r="N13" s="165"/>
      <c r="O13" s="165"/>
      <c r="P13" s="165"/>
      <c r="Q13" s="165"/>
      <c r="R13" s="165" t="s">
        <v>176</v>
      </c>
      <c r="S13" s="165" t="s">
        <v>42</v>
      </c>
      <c r="T13" s="165"/>
      <c r="U13" s="165"/>
      <c r="V13" s="165"/>
      <c r="W13" s="165"/>
      <c r="X13" s="165"/>
      <c r="Y13" s="165"/>
      <c r="Z13" s="165"/>
      <c r="AA13" s="165"/>
      <c r="AB13" s="173"/>
      <c r="AC13" s="165"/>
      <c r="AD13" s="165"/>
      <c r="AE13" s="170"/>
      <c r="AF13" s="170"/>
      <c r="AG13" s="173"/>
      <c r="AH13" s="173"/>
      <c r="AI13" s="173"/>
      <c r="AJ13" s="173"/>
      <c r="AK13" s="173"/>
      <c r="AL13" s="173"/>
      <c r="AM13" s="165"/>
      <c r="AN13" s="165"/>
      <c r="AO13" s="165"/>
      <c r="AP13" s="165"/>
      <c r="AQ13" s="165"/>
      <c r="AR13" s="165"/>
      <c r="AS13" s="164"/>
    </row>
    <row r="14" spans="1:45" s="121" customFormat="1" ht="47.25" customHeight="1">
      <c r="A14" s="164"/>
      <c r="B14" s="164"/>
      <c r="C14" s="164"/>
      <c r="D14" s="164"/>
      <c r="E14" s="164"/>
      <c r="F14" s="171"/>
      <c r="G14" s="171"/>
      <c r="H14" s="165"/>
      <c r="I14" s="165"/>
      <c r="J14" s="165"/>
      <c r="K14" s="165"/>
      <c r="L14" s="165"/>
      <c r="M14" s="165"/>
      <c r="N14" s="165"/>
      <c r="O14" s="165"/>
      <c r="P14" s="165"/>
      <c r="Q14" s="165"/>
      <c r="R14" s="165"/>
      <c r="S14" s="165"/>
      <c r="T14" s="165"/>
      <c r="U14" s="165"/>
      <c r="V14" s="165"/>
      <c r="W14" s="165"/>
      <c r="X14" s="165"/>
      <c r="Y14" s="165"/>
      <c r="Z14" s="165"/>
      <c r="AA14" s="165"/>
      <c r="AB14" s="174"/>
      <c r="AC14" s="165"/>
      <c r="AD14" s="165"/>
      <c r="AE14" s="171"/>
      <c r="AF14" s="171"/>
      <c r="AG14" s="174"/>
      <c r="AH14" s="174"/>
      <c r="AI14" s="174"/>
      <c r="AJ14" s="174"/>
      <c r="AK14" s="174"/>
      <c r="AL14" s="174"/>
      <c r="AM14" s="165"/>
      <c r="AN14" s="165"/>
      <c r="AO14" s="165"/>
      <c r="AP14" s="165"/>
      <c r="AQ14" s="165"/>
      <c r="AR14" s="165"/>
      <c r="AS14" s="164"/>
    </row>
    <row r="15" spans="1:45" s="6" customFormat="1" ht="34.5" customHeight="1">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28</v>
      </c>
      <c r="AC15" s="5">
        <v>29</v>
      </c>
      <c r="AD15" s="5">
        <v>30</v>
      </c>
      <c r="AE15" s="5">
        <v>31</v>
      </c>
      <c r="AF15" s="5">
        <v>32</v>
      </c>
      <c r="AG15" s="5">
        <v>33</v>
      </c>
      <c r="AH15" s="5">
        <v>34</v>
      </c>
      <c r="AI15" s="5">
        <v>35</v>
      </c>
      <c r="AJ15" s="5">
        <v>36</v>
      </c>
      <c r="AK15" s="5">
        <v>37</v>
      </c>
      <c r="AL15" s="5">
        <v>38</v>
      </c>
      <c r="AM15" s="5">
        <v>39</v>
      </c>
      <c r="AN15" s="5">
        <v>40</v>
      </c>
      <c r="AO15" s="5">
        <v>41</v>
      </c>
      <c r="AP15" s="5">
        <v>42</v>
      </c>
      <c r="AQ15" s="5">
        <v>43</v>
      </c>
      <c r="AR15" s="5">
        <v>44</v>
      </c>
      <c r="AS15" s="5">
        <v>45</v>
      </c>
    </row>
    <row r="16" spans="1:45" s="6" customFormat="1" ht="37.5" customHeight="1">
      <c r="A16" s="5"/>
      <c r="B16" s="96" t="s">
        <v>39</v>
      </c>
      <c r="C16" s="5"/>
      <c r="D16" s="5"/>
      <c r="E16" s="5"/>
      <c r="F16" s="5"/>
      <c r="G16" s="5"/>
      <c r="H16" s="5"/>
      <c r="I16" s="58">
        <f>I26+I33+I40</f>
        <v>13656400</v>
      </c>
      <c r="J16" s="58">
        <f>J26+J33+J40</f>
        <v>1011000</v>
      </c>
      <c r="K16" s="58">
        <f>K26+K33+K40</f>
        <v>1011000</v>
      </c>
      <c r="L16" s="5"/>
      <c r="M16" s="58">
        <f>M26+M33+M40</f>
        <v>586.19</v>
      </c>
      <c r="N16" s="58">
        <f>N26+N33+N40</f>
        <v>12644400</v>
      </c>
      <c r="O16" s="5"/>
      <c r="P16" s="5"/>
      <c r="Q16" s="5"/>
      <c r="R16" s="5"/>
      <c r="S16" s="5"/>
      <c r="T16" s="5"/>
      <c r="U16" s="5"/>
      <c r="V16" s="59">
        <f>V26+V33+V40</f>
        <v>1</v>
      </c>
      <c r="W16" s="59">
        <f>W26+W33+W40</f>
        <v>1</v>
      </c>
      <c r="X16" s="59">
        <f>X26+X33+X40</f>
        <v>1</v>
      </c>
      <c r="Y16" s="59">
        <f>Y26+Y33+Y40</f>
        <v>0</v>
      </c>
      <c r="Z16" s="5"/>
      <c r="AA16" s="5"/>
      <c r="AB16" s="5"/>
      <c r="AC16" s="5"/>
      <c r="AD16" s="5"/>
      <c r="AE16" s="5"/>
      <c r="AF16" s="5"/>
      <c r="AG16" s="58">
        <f>AG26+AG33+AG40</f>
        <v>8867400</v>
      </c>
      <c r="AH16" s="58">
        <f>AH26+AH33+AH40</f>
        <v>1011000</v>
      </c>
      <c r="AI16" s="58">
        <f>AI26+AI33+AI40</f>
        <v>1011000</v>
      </c>
      <c r="AJ16" s="5"/>
      <c r="AK16" s="5"/>
      <c r="AL16" s="5"/>
      <c r="AM16" s="5"/>
      <c r="AN16" s="5"/>
      <c r="AO16" s="5"/>
      <c r="AP16" s="5"/>
      <c r="AQ16" s="5"/>
      <c r="AR16" s="5"/>
      <c r="AS16" s="5"/>
    </row>
    <row r="17" spans="1:45" s="125" customFormat="1" ht="53.25" customHeight="1">
      <c r="A17" s="122" t="s">
        <v>26</v>
      </c>
      <c r="B17" s="123" t="s">
        <v>114</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row>
    <row r="18" spans="1:45" s="6" customFormat="1" ht="48.75" customHeight="1" hidden="1">
      <c r="A18" s="58" t="s">
        <v>182</v>
      </c>
      <c r="B18" s="23" t="s">
        <v>114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s="6" customFormat="1" ht="129" customHeight="1" hidden="1">
      <c r="A19" s="96" t="s">
        <v>58</v>
      </c>
      <c r="B19" s="13" t="s">
        <v>183</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60" customHeight="1" hidden="1">
      <c r="A20" s="17" t="s">
        <v>46</v>
      </c>
      <c r="B20" s="18" t="s">
        <v>60</v>
      </c>
      <c r="C20" s="14"/>
      <c r="D20" s="14"/>
      <c r="E20" s="14"/>
      <c r="F20" s="14"/>
      <c r="G20" s="14"/>
      <c r="H20" s="14"/>
      <c r="I20" s="15"/>
      <c r="J20" s="15"/>
      <c r="K20" s="15"/>
      <c r="L20" s="15"/>
      <c r="M20" s="15"/>
      <c r="N20" s="15"/>
      <c r="O20" s="15"/>
      <c r="P20" s="15"/>
      <c r="Q20" s="15"/>
      <c r="R20" s="15"/>
      <c r="S20" s="15"/>
      <c r="T20" s="15"/>
      <c r="U20" s="15"/>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row>
    <row r="21" spans="1:45" s="1" customFormat="1" ht="99" customHeight="1" hidden="1">
      <c r="A21" s="20" t="s">
        <v>31</v>
      </c>
      <c r="B21" s="31" t="s">
        <v>184</v>
      </c>
      <c r="C21" s="24"/>
      <c r="D21" s="24"/>
      <c r="E21" s="24"/>
      <c r="F21" s="24"/>
      <c r="G21" s="24"/>
      <c r="H21" s="24"/>
      <c r="I21" s="25"/>
      <c r="J21" s="25"/>
      <c r="K21" s="25"/>
      <c r="L21" s="25"/>
      <c r="M21" s="25"/>
      <c r="N21" s="25"/>
      <c r="O21" s="25"/>
      <c r="P21" s="25"/>
      <c r="Q21" s="25"/>
      <c r="R21" s="25"/>
      <c r="S21" s="25"/>
      <c r="T21" s="25"/>
      <c r="U21" s="25"/>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row>
    <row r="22" spans="1:45" ht="0.75" customHeight="1" hidden="1">
      <c r="A22" s="70" t="s">
        <v>185</v>
      </c>
      <c r="B22" s="16" t="s">
        <v>186</v>
      </c>
      <c r="C22" s="14"/>
      <c r="D22" s="14"/>
      <c r="E22" s="14"/>
      <c r="F22" s="14"/>
      <c r="G22" s="14"/>
      <c r="H22" s="14"/>
      <c r="I22" s="15"/>
      <c r="J22" s="15"/>
      <c r="K22" s="15"/>
      <c r="L22" s="15"/>
      <c r="M22" s="15"/>
      <c r="N22" s="15"/>
      <c r="O22" s="15"/>
      <c r="P22" s="15"/>
      <c r="Q22" s="15"/>
      <c r="R22" s="15"/>
      <c r="S22" s="15"/>
      <c r="T22" s="15"/>
      <c r="U22" s="15"/>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row>
    <row r="23" spans="1:45" ht="30.75" customHeight="1" hidden="1">
      <c r="A23" s="70" t="s">
        <v>36</v>
      </c>
      <c r="B23" s="128" t="s">
        <v>28</v>
      </c>
      <c r="C23" s="14"/>
      <c r="D23" s="14"/>
      <c r="E23" s="14"/>
      <c r="F23" s="14"/>
      <c r="G23" s="14"/>
      <c r="H23" s="14"/>
      <c r="I23" s="15"/>
      <c r="J23" s="15"/>
      <c r="K23" s="15"/>
      <c r="L23" s="15"/>
      <c r="M23" s="15"/>
      <c r="N23" s="15"/>
      <c r="O23" s="15"/>
      <c r="P23" s="15"/>
      <c r="Q23" s="15"/>
      <c r="R23" s="15"/>
      <c r="S23" s="15"/>
      <c r="T23" s="15"/>
      <c r="U23" s="15"/>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row>
    <row r="24" spans="1:45" s="3" customFormat="1" ht="77.25" customHeight="1" hidden="1">
      <c r="A24" s="20" t="s">
        <v>32</v>
      </c>
      <c r="B24" s="31" t="s">
        <v>187</v>
      </c>
      <c r="C24" s="21"/>
      <c r="D24" s="21"/>
      <c r="E24" s="21"/>
      <c r="F24" s="21"/>
      <c r="G24" s="21"/>
      <c r="H24" s="21"/>
      <c r="I24" s="22"/>
      <c r="J24" s="22"/>
      <c r="K24" s="22"/>
      <c r="L24" s="22"/>
      <c r="M24" s="22"/>
      <c r="N24" s="22"/>
      <c r="O24" s="22"/>
      <c r="P24" s="22"/>
      <c r="Q24" s="22"/>
      <c r="R24" s="22"/>
      <c r="S24" s="22"/>
      <c r="T24" s="22"/>
      <c r="U24" s="22"/>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row>
    <row r="25" spans="1:45" ht="30" customHeight="1">
      <c r="A25" s="70" t="s">
        <v>36</v>
      </c>
      <c r="B25" s="128" t="s">
        <v>28</v>
      </c>
      <c r="C25" s="14"/>
      <c r="D25" s="14"/>
      <c r="E25" s="14"/>
      <c r="F25" s="14"/>
      <c r="G25" s="14"/>
      <c r="H25" s="14"/>
      <c r="I25" s="15"/>
      <c r="J25" s="15"/>
      <c r="K25" s="15"/>
      <c r="L25" s="15"/>
      <c r="M25" s="15"/>
      <c r="N25" s="44"/>
      <c r="O25" s="44"/>
      <c r="P25" s="44"/>
      <c r="Q25" s="44"/>
      <c r="R25" s="44"/>
      <c r="S25" s="44"/>
      <c r="T25" s="44"/>
      <c r="U25" s="44"/>
      <c r="V25" s="139"/>
      <c r="W25" s="139"/>
      <c r="X25" s="139"/>
      <c r="Y25" s="139"/>
      <c r="Z25" s="139"/>
      <c r="AA25" s="139"/>
      <c r="AB25" s="139"/>
      <c r="AC25" s="139"/>
      <c r="AD25" s="139"/>
      <c r="AE25" s="139"/>
      <c r="AF25" s="139"/>
      <c r="AG25" s="139"/>
      <c r="AH25" s="139"/>
      <c r="AI25" s="139"/>
      <c r="AJ25" s="139"/>
      <c r="AK25" s="139"/>
      <c r="AL25" s="139"/>
      <c r="AM25" s="139"/>
      <c r="AN25" s="139"/>
      <c r="AO25" s="139"/>
      <c r="AP25" s="139"/>
      <c r="AQ25" s="126"/>
      <c r="AR25" s="126"/>
      <c r="AS25" s="126"/>
    </row>
    <row r="26" spans="1:45" s="2" customFormat="1" ht="96" customHeight="1">
      <c r="A26" s="17" t="s">
        <v>34</v>
      </c>
      <c r="B26" s="18" t="s">
        <v>66</v>
      </c>
      <c r="C26" s="19"/>
      <c r="D26" s="19"/>
      <c r="E26" s="19"/>
      <c r="F26" s="19"/>
      <c r="G26" s="19"/>
      <c r="H26" s="19"/>
      <c r="I26" s="52">
        <f>I31</f>
        <v>9789000</v>
      </c>
      <c r="J26" s="52">
        <f>J31</f>
        <v>251000</v>
      </c>
      <c r="K26" s="52">
        <f>K31</f>
        <v>251000</v>
      </c>
      <c r="L26" s="52"/>
      <c r="M26" s="52">
        <f>M31</f>
        <v>444.49</v>
      </c>
      <c r="N26" s="52">
        <f>N31</f>
        <v>9537000</v>
      </c>
      <c r="O26" s="52"/>
      <c r="P26" s="52"/>
      <c r="Q26" s="52"/>
      <c r="R26" s="52"/>
      <c r="S26" s="52"/>
      <c r="T26" s="52"/>
      <c r="U26" s="52"/>
      <c r="V26" s="52">
        <f>V31</f>
        <v>1</v>
      </c>
      <c r="W26" s="52">
        <f>W31</f>
        <v>1</v>
      </c>
      <c r="X26" s="52">
        <f>X31</f>
        <v>1</v>
      </c>
      <c r="Y26" s="52">
        <f>Y31</f>
        <v>0</v>
      </c>
      <c r="Z26" s="140"/>
      <c r="AA26" s="140"/>
      <c r="AB26" s="140"/>
      <c r="AC26" s="140"/>
      <c r="AD26" s="140"/>
      <c r="AE26" s="140"/>
      <c r="AF26" s="140"/>
      <c r="AG26" s="52">
        <f>AG31</f>
        <v>5000000</v>
      </c>
      <c r="AH26" s="52">
        <f>AH31</f>
        <v>251000</v>
      </c>
      <c r="AI26" s="52">
        <f>AI31</f>
        <v>251000</v>
      </c>
      <c r="AJ26" s="140"/>
      <c r="AK26" s="140"/>
      <c r="AL26" s="140"/>
      <c r="AM26" s="140"/>
      <c r="AN26" s="140"/>
      <c r="AO26" s="140"/>
      <c r="AP26" s="140"/>
      <c r="AQ26" s="130"/>
      <c r="AR26" s="130"/>
      <c r="AS26" s="130"/>
    </row>
    <row r="27" spans="1:45" s="1" customFormat="1" ht="97.5">
      <c r="A27" s="20" t="s">
        <v>31</v>
      </c>
      <c r="B27" s="31" t="s">
        <v>184</v>
      </c>
      <c r="C27" s="24"/>
      <c r="D27" s="24"/>
      <c r="E27" s="24"/>
      <c r="F27" s="24"/>
      <c r="G27" s="24"/>
      <c r="H27" s="24"/>
      <c r="I27" s="55"/>
      <c r="J27" s="55"/>
      <c r="K27" s="55"/>
      <c r="L27" s="55"/>
      <c r="M27" s="25"/>
      <c r="N27" s="55"/>
      <c r="O27" s="55"/>
      <c r="P27" s="55"/>
      <c r="Q27" s="55"/>
      <c r="R27" s="55"/>
      <c r="S27" s="55"/>
      <c r="T27" s="55"/>
      <c r="U27" s="55"/>
      <c r="V27" s="141"/>
      <c r="W27" s="141"/>
      <c r="X27" s="141"/>
      <c r="Y27" s="141"/>
      <c r="Z27" s="141"/>
      <c r="AA27" s="141"/>
      <c r="AB27" s="141"/>
      <c r="AC27" s="141"/>
      <c r="AD27" s="141"/>
      <c r="AE27" s="141"/>
      <c r="AF27" s="141"/>
      <c r="AG27" s="141"/>
      <c r="AH27" s="141"/>
      <c r="AI27" s="141"/>
      <c r="AJ27" s="141"/>
      <c r="AK27" s="141"/>
      <c r="AL27" s="141"/>
      <c r="AM27" s="141"/>
      <c r="AN27" s="141"/>
      <c r="AO27" s="141"/>
      <c r="AP27" s="141"/>
      <c r="AQ27" s="127"/>
      <c r="AR27" s="127"/>
      <c r="AS27" s="127"/>
    </row>
    <row r="28" spans="1:45" ht="30" customHeight="1">
      <c r="A28" s="70" t="s">
        <v>185</v>
      </c>
      <c r="B28" s="16" t="s">
        <v>186</v>
      </c>
      <c r="C28" s="14"/>
      <c r="D28" s="14"/>
      <c r="E28" s="14"/>
      <c r="F28" s="14"/>
      <c r="G28" s="14"/>
      <c r="H28" s="14"/>
      <c r="I28" s="44"/>
      <c r="J28" s="44"/>
      <c r="K28" s="44"/>
      <c r="L28" s="44"/>
      <c r="M28" s="15"/>
      <c r="N28" s="44"/>
      <c r="O28" s="44"/>
      <c r="P28" s="44"/>
      <c r="Q28" s="44"/>
      <c r="R28" s="44"/>
      <c r="S28" s="44"/>
      <c r="T28" s="44"/>
      <c r="U28" s="44"/>
      <c r="V28" s="139"/>
      <c r="W28" s="139"/>
      <c r="X28" s="139"/>
      <c r="Y28" s="139"/>
      <c r="Z28" s="139"/>
      <c r="AA28" s="139"/>
      <c r="AB28" s="139"/>
      <c r="AC28" s="139"/>
      <c r="AD28" s="139"/>
      <c r="AE28" s="139"/>
      <c r="AF28" s="139"/>
      <c r="AG28" s="139"/>
      <c r="AH28" s="139"/>
      <c r="AI28" s="139"/>
      <c r="AJ28" s="139"/>
      <c r="AK28" s="139"/>
      <c r="AL28" s="139"/>
      <c r="AM28" s="139"/>
      <c r="AN28" s="139"/>
      <c r="AO28" s="139"/>
      <c r="AP28" s="139"/>
      <c r="AQ28" s="126"/>
      <c r="AR28" s="126"/>
      <c r="AS28" s="126"/>
    </row>
    <row r="29" spans="1:45" ht="30" customHeight="1">
      <c r="A29" s="70" t="s">
        <v>36</v>
      </c>
      <c r="B29" s="128" t="s">
        <v>28</v>
      </c>
      <c r="C29" s="14"/>
      <c r="D29" s="14"/>
      <c r="E29" s="14"/>
      <c r="F29" s="14"/>
      <c r="G29" s="14"/>
      <c r="H29" s="14"/>
      <c r="I29" s="44"/>
      <c r="J29" s="44"/>
      <c r="K29" s="44"/>
      <c r="L29" s="44"/>
      <c r="M29" s="15"/>
      <c r="N29" s="44"/>
      <c r="O29" s="44"/>
      <c r="P29" s="44"/>
      <c r="Q29" s="44"/>
      <c r="R29" s="44"/>
      <c r="S29" s="44"/>
      <c r="T29" s="44"/>
      <c r="U29" s="44"/>
      <c r="V29" s="139"/>
      <c r="W29" s="139"/>
      <c r="X29" s="139"/>
      <c r="Y29" s="139"/>
      <c r="Z29" s="139"/>
      <c r="AA29" s="139"/>
      <c r="AB29" s="139"/>
      <c r="AC29" s="139"/>
      <c r="AD29" s="139"/>
      <c r="AE29" s="139"/>
      <c r="AF29" s="139"/>
      <c r="AG29" s="139"/>
      <c r="AH29" s="139"/>
      <c r="AI29" s="139"/>
      <c r="AJ29" s="139"/>
      <c r="AK29" s="139"/>
      <c r="AL29" s="139"/>
      <c r="AM29" s="139"/>
      <c r="AN29" s="139"/>
      <c r="AO29" s="139"/>
      <c r="AP29" s="139"/>
      <c r="AQ29" s="126"/>
      <c r="AR29" s="126"/>
      <c r="AS29" s="126"/>
    </row>
    <row r="30" spans="1:45" s="3" customFormat="1" ht="99" customHeight="1">
      <c r="A30" s="20" t="s">
        <v>32</v>
      </c>
      <c r="B30" s="31" t="s">
        <v>187</v>
      </c>
      <c r="C30" s="21"/>
      <c r="D30" s="21"/>
      <c r="E30" s="21"/>
      <c r="F30" s="21"/>
      <c r="G30" s="21"/>
      <c r="H30" s="21"/>
      <c r="I30" s="54"/>
      <c r="J30" s="54"/>
      <c r="K30" s="54"/>
      <c r="L30" s="54"/>
      <c r="M30" s="22"/>
      <c r="N30" s="54"/>
      <c r="O30" s="54"/>
      <c r="P30" s="54"/>
      <c r="Q30" s="54"/>
      <c r="R30" s="54"/>
      <c r="S30" s="54"/>
      <c r="T30" s="54"/>
      <c r="U30" s="54"/>
      <c r="V30" s="142"/>
      <c r="W30" s="142"/>
      <c r="X30" s="142"/>
      <c r="Y30" s="142"/>
      <c r="Z30" s="142"/>
      <c r="AA30" s="142"/>
      <c r="AB30" s="142"/>
      <c r="AC30" s="142"/>
      <c r="AD30" s="142"/>
      <c r="AE30" s="142"/>
      <c r="AF30" s="142"/>
      <c r="AG30" s="142"/>
      <c r="AH30" s="142"/>
      <c r="AI30" s="142"/>
      <c r="AJ30" s="142"/>
      <c r="AK30" s="142"/>
      <c r="AL30" s="142"/>
      <c r="AM30" s="142"/>
      <c r="AN30" s="142"/>
      <c r="AO30" s="142"/>
      <c r="AP30" s="142"/>
      <c r="AQ30" s="129"/>
      <c r="AR30" s="129"/>
      <c r="AS30" s="129"/>
    </row>
    <row r="31" spans="1:47" ht="210" customHeight="1">
      <c r="A31" s="70" t="s">
        <v>185</v>
      </c>
      <c r="B31" s="16" t="s">
        <v>198</v>
      </c>
      <c r="C31" s="14" t="s">
        <v>100</v>
      </c>
      <c r="D31" s="14" t="s">
        <v>199</v>
      </c>
      <c r="E31" s="14" t="s">
        <v>200</v>
      </c>
      <c r="F31" s="14" t="s">
        <v>201</v>
      </c>
      <c r="G31" s="14" t="s">
        <v>202</v>
      </c>
      <c r="H31" s="14" t="s">
        <v>203</v>
      </c>
      <c r="I31" s="44">
        <v>9789000</v>
      </c>
      <c r="J31" s="44">
        <v>251000</v>
      </c>
      <c r="K31" s="44">
        <v>251000</v>
      </c>
      <c r="L31" s="44"/>
      <c r="M31" s="15">
        <v>444.49</v>
      </c>
      <c r="N31" s="44">
        <v>9537000</v>
      </c>
      <c r="O31" s="44"/>
      <c r="P31" s="44"/>
      <c r="Q31" s="97"/>
      <c r="R31" s="97"/>
      <c r="S31" s="97"/>
      <c r="T31" s="97"/>
      <c r="U31" s="97"/>
      <c r="V31" s="138">
        <v>1</v>
      </c>
      <c r="W31" s="138">
        <v>1</v>
      </c>
      <c r="X31" s="138">
        <v>1</v>
      </c>
      <c r="Y31" s="138"/>
      <c r="Z31" s="138"/>
      <c r="AA31" s="138"/>
      <c r="AB31" s="138"/>
      <c r="AC31" s="138"/>
      <c r="AD31" s="138"/>
      <c r="AE31" s="138"/>
      <c r="AF31" s="138"/>
      <c r="AG31" s="138">
        <v>5000000</v>
      </c>
      <c r="AH31" s="138">
        <v>251000</v>
      </c>
      <c r="AI31" s="138">
        <v>251000</v>
      </c>
      <c r="AJ31" s="138"/>
      <c r="AK31" s="138"/>
      <c r="AL31" s="138"/>
      <c r="AM31" s="138"/>
      <c r="AN31" s="138"/>
      <c r="AO31" s="138"/>
      <c r="AP31" s="138"/>
      <c r="AQ31" s="134"/>
      <c r="AR31" s="134"/>
      <c r="AS31" s="136" t="s">
        <v>204</v>
      </c>
      <c r="AT31" s="135"/>
      <c r="AU31" s="135"/>
    </row>
    <row r="32" spans="1:45" ht="30" customHeight="1">
      <c r="A32" s="70" t="s">
        <v>36</v>
      </c>
      <c r="B32" s="128" t="s">
        <v>28</v>
      </c>
      <c r="C32" s="14"/>
      <c r="D32" s="14"/>
      <c r="E32" s="14"/>
      <c r="F32" s="14"/>
      <c r="G32" s="14"/>
      <c r="H32" s="14"/>
      <c r="I32" s="15"/>
      <c r="J32" s="15"/>
      <c r="K32" s="15"/>
      <c r="L32" s="15"/>
      <c r="M32" s="15"/>
      <c r="N32" s="44"/>
      <c r="O32" s="44"/>
      <c r="P32" s="44"/>
      <c r="Q32" s="44"/>
      <c r="R32" s="44"/>
      <c r="S32" s="44"/>
      <c r="T32" s="44"/>
      <c r="U32" s="44"/>
      <c r="V32" s="139"/>
      <c r="W32" s="139"/>
      <c r="X32" s="139"/>
      <c r="Y32" s="139"/>
      <c r="Z32" s="139"/>
      <c r="AA32" s="139"/>
      <c r="AB32" s="139"/>
      <c r="AC32" s="139"/>
      <c r="AD32" s="139"/>
      <c r="AE32" s="139"/>
      <c r="AF32" s="139"/>
      <c r="AG32" s="139"/>
      <c r="AH32" s="139"/>
      <c r="AI32" s="139"/>
      <c r="AJ32" s="139"/>
      <c r="AK32" s="139"/>
      <c r="AL32" s="139"/>
      <c r="AM32" s="139"/>
      <c r="AN32" s="139"/>
      <c r="AO32" s="139"/>
      <c r="AP32" s="139"/>
      <c r="AQ32" s="126"/>
      <c r="AR32" s="126"/>
      <c r="AS32" s="126"/>
    </row>
    <row r="33" spans="1:45" s="6" customFormat="1" ht="177" customHeight="1">
      <c r="A33" s="17" t="s">
        <v>29</v>
      </c>
      <c r="B33" s="13" t="s">
        <v>188</v>
      </c>
      <c r="C33" s="5"/>
      <c r="D33" s="5"/>
      <c r="E33" s="5"/>
      <c r="F33" s="5"/>
      <c r="G33" s="5"/>
      <c r="H33" s="5"/>
      <c r="I33" s="58">
        <f>I36</f>
        <v>1520000</v>
      </c>
      <c r="J33" s="58">
        <f>J36</f>
        <v>760000</v>
      </c>
      <c r="K33" s="58">
        <f>K36</f>
        <v>760000</v>
      </c>
      <c r="L33" s="58"/>
      <c r="M33" s="59">
        <f>M36</f>
        <v>35</v>
      </c>
      <c r="N33" s="58">
        <f>N36</f>
        <v>760000</v>
      </c>
      <c r="O33" s="5"/>
      <c r="P33" s="5"/>
      <c r="Q33" s="5"/>
      <c r="R33" s="5"/>
      <c r="S33" s="5"/>
      <c r="T33" s="5"/>
      <c r="U33" s="5"/>
      <c r="V33" s="5"/>
      <c r="W33" s="5"/>
      <c r="X33" s="5"/>
      <c r="Y33" s="5"/>
      <c r="Z33" s="5"/>
      <c r="AA33" s="5"/>
      <c r="AB33" s="5"/>
      <c r="AC33" s="5"/>
      <c r="AD33" s="5"/>
      <c r="AE33" s="5"/>
      <c r="AF33" s="5"/>
      <c r="AG33" s="58">
        <f>AG36</f>
        <v>1520000</v>
      </c>
      <c r="AH33" s="58">
        <f>AH36</f>
        <v>760000</v>
      </c>
      <c r="AI33" s="58">
        <f>AI36</f>
        <v>760000</v>
      </c>
      <c r="AJ33" s="5"/>
      <c r="AK33" s="5"/>
      <c r="AL33" s="5"/>
      <c r="AM33" s="5"/>
      <c r="AN33" s="5"/>
      <c r="AO33" s="5"/>
      <c r="AP33" s="5"/>
      <c r="AQ33" s="5"/>
      <c r="AR33" s="5"/>
      <c r="AS33" s="5"/>
    </row>
    <row r="34" spans="1:45" s="2" customFormat="1" ht="60.75" customHeight="1">
      <c r="A34" s="17"/>
      <c r="B34" s="18" t="s">
        <v>66</v>
      </c>
      <c r="C34" s="19"/>
      <c r="D34" s="19"/>
      <c r="E34" s="19"/>
      <c r="F34" s="19"/>
      <c r="G34" s="19"/>
      <c r="H34" s="19"/>
      <c r="I34" s="52"/>
      <c r="J34" s="52"/>
      <c r="K34" s="52"/>
      <c r="L34" s="52"/>
      <c r="M34" s="52"/>
      <c r="N34" s="52"/>
      <c r="O34" s="52"/>
      <c r="P34" s="52"/>
      <c r="Q34" s="52"/>
      <c r="R34" s="52"/>
      <c r="S34" s="52"/>
      <c r="T34" s="52"/>
      <c r="U34" s="52"/>
      <c r="V34" s="140"/>
      <c r="W34" s="140"/>
      <c r="X34" s="140"/>
      <c r="Y34" s="140"/>
      <c r="Z34" s="140"/>
      <c r="AA34" s="140"/>
      <c r="AB34" s="140"/>
      <c r="AC34" s="140"/>
      <c r="AD34" s="140"/>
      <c r="AE34" s="140"/>
      <c r="AF34" s="140"/>
      <c r="AG34" s="140"/>
      <c r="AH34" s="140"/>
      <c r="AI34" s="140"/>
      <c r="AJ34" s="140"/>
      <c r="AK34" s="140"/>
      <c r="AL34" s="140"/>
      <c r="AM34" s="140"/>
      <c r="AN34" s="140"/>
      <c r="AO34" s="140"/>
      <c r="AP34" s="140"/>
      <c r="AQ34" s="130"/>
      <c r="AR34" s="130"/>
      <c r="AS34" s="130"/>
    </row>
    <row r="35" spans="1:45" s="1" customFormat="1" ht="138.75" customHeight="1">
      <c r="A35" s="20" t="s">
        <v>46</v>
      </c>
      <c r="B35" s="31" t="s">
        <v>184</v>
      </c>
      <c r="C35" s="24"/>
      <c r="D35" s="24"/>
      <c r="E35" s="24"/>
      <c r="F35" s="24"/>
      <c r="G35" s="24"/>
      <c r="H35" s="24"/>
      <c r="I35" s="55"/>
      <c r="J35" s="55"/>
      <c r="K35" s="55"/>
      <c r="L35" s="55"/>
      <c r="M35" s="55"/>
      <c r="N35" s="55"/>
      <c r="O35" s="55"/>
      <c r="P35" s="55"/>
      <c r="Q35" s="55"/>
      <c r="R35" s="55"/>
      <c r="S35" s="55"/>
      <c r="T35" s="55"/>
      <c r="U35" s="55"/>
      <c r="V35" s="141"/>
      <c r="W35" s="141"/>
      <c r="X35" s="141"/>
      <c r="Y35" s="141"/>
      <c r="Z35" s="141"/>
      <c r="AA35" s="141"/>
      <c r="AB35" s="141"/>
      <c r="AC35" s="141"/>
      <c r="AD35" s="141"/>
      <c r="AE35" s="141"/>
      <c r="AF35" s="141"/>
      <c r="AG35" s="141"/>
      <c r="AH35" s="141"/>
      <c r="AI35" s="141"/>
      <c r="AJ35" s="141"/>
      <c r="AK35" s="141"/>
      <c r="AL35" s="141"/>
      <c r="AM35" s="141"/>
      <c r="AN35" s="141"/>
      <c r="AO35" s="141"/>
      <c r="AP35" s="141"/>
      <c r="AQ35" s="127"/>
      <c r="AR35" s="127"/>
      <c r="AS35" s="127"/>
    </row>
    <row r="36" spans="1:45" ht="112.5">
      <c r="A36" s="70" t="s">
        <v>185</v>
      </c>
      <c r="B36" s="16" t="s">
        <v>195</v>
      </c>
      <c r="C36" s="14" t="s">
        <v>13</v>
      </c>
      <c r="D36" s="14" t="s">
        <v>196</v>
      </c>
      <c r="E36" s="14" t="s">
        <v>102</v>
      </c>
      <c r="F36" s="14" t="s">
        <v>197</v>
      </c>
      <c r="G36" s="14"/>
      <c r="H36" s="16" t="s">
        <v>209</v>
      </c>
      <c r="I36" s="44">
        <v>1520000</v>
      </c>
      <c r="J36" s="44">
        <v>760000</v>
      </c>
      <c r="K36" s="44">
        <f>J36</f>
        <v>760000</v>
      </c>
      <c r="L36" s="44"/>
      <c r="M36" s="44">
        <v>35</v>
      </c>
      <c r="N36" s="44">
        <v>760000</v>
      </c>
      <c r="O36" s="44"/>
      <c r="P36" s="44"/>
      <c r="Q36" s="44"/>
      <c r="R36" s="44"/>
      <c r="S36" s="44"/>
      <c r="T36" s="44"/>
      <c r="U36" s="44"/>
      <c r="V36" s="139"/>
      <c r="W36" s="139"/>
      <c r="X36" s="139"/>
      <c r="Y36" s="139"/>
      <c r="Z36" s="139"/>
      <c r="AA36" s="139"/>
      <c r="AB36" s="139"/>
      <c r="AC36" s="139"/>
      <c r="AD36" s="139"/>
      <c r="AE36" s="139"/>
      <c r="AF36" s="139"/>
      <c r="AG36" s="44">
        <v>1520000</v>
      </c>
      <c r="AH36" s="44">
        <v>760000</v>
      </c>
      <c r="AI36" s="44">
        <v>760000</v>
      </c>
      <c r="AJ36" s="139"/>
      <c r="AK36" s="139"/>
      <c r="AL36" s="139"/>
      <c r="AM36" s="139"/>
      <c r="AN36" s="139"/>
      <c r="AO36" s="139"/>
      <c r="AP36" s="139"/>
      <c r="AQ36" s="126"/>
      <c r="AR36" s="126"/>
      <c r="AS36" s="16" t="s">
        <v>209</v>
      </c>
    </row>
    <row r="37" spans="1:45" ht="30" customHeight="1">
      <c r="A37" s="70" t="s">
        <v>36</v>
      </c>
      <c r="B37" s="128" t="s">
        <v>28</v>
      </c>
      <c r="C37" s="14"/>
      <c r="D37" s="14"/>
      <c r="E37" s="14"/>
      <c r="F37" s="14"/>
      <c r="G37" s="14"/>
      <c r="H37" s="14"/>
      <c r="I37" s="44"/>
      <c r="J37" s="44"/>
      <c r="K37" s="44"/>
      <c r="L37" s="44"/>
      <c r="M37" s="44"/>
      <c r="N37" s="44"/>
      <c r="O37" s="44"/>
      <c r="P37" s="44"/>
      <c r="Q37" s="44"/>
      <c r="R37" s="44"/>
      <c r="S37" s="44"/>
      <c r="T37" s="44"/>
      <c r="U37" s="44"/>
      <c r="V37" s="139"/>
      <c r="W37" s="139"/>
      <c r="X37" s="139"/>
      <c r="Y37" s="139"/>
      <c r="Z37" s="139"/>
      <c r="AA37" s="139"/>
      <c r="AB37" s="139"/>
      <c r="AC37" s="139"/>
      <c r="AD37" s="139"/>
      <c r="AE37" s="139"/>
      <c r="AF37" s="139"/>
      <c r="AG37" s="139"/>
      <c r="AH37" s="139"/>
      <c r="AI37" s="139"/>
      <c r="AJ37" s="139"/>
      <c r="AK37" s="139"/>
      <c r="AL37" s="139"/>
      <c r="AM37" s="139"/>
      <c r="AN37" s="139"/>
      <c r="AO37" s="139"/>
      <c r="AP37" s="139"/>
      <c r="AQ37" s="126"/>
      <c r="AR37" s="126"/>
      <c r="AS37" s="126"/>
    </row>
    <row r="38" spans="1:45" s="3" customFormat="1" ht="57.75" customHeight="1">
      <c r="A38" s="20" t="s">
        <v>34</v>
      </c>
      <c r="B38" s="31" t="s">
        <v>187</v>
      </c>
      <c r="C38" s="21"/>
      <c r="D38" s="21"/>
      <c r="E38" s="21"/>
      <c r="F38" s="21"/>
      <c r="G38" s="21"/>
      <c r="H38" s="21"/>
      <c r="I38" s="54"/>
      <c r="J38" s="54"/>
      <c r="K38" s="54"/>
      <c r="L38" s="54"/>
      <c r="M38" s="54"/>
      <c r="N38" s="54"/>
      <c r="O38" s="54"/>
      <c r="P38" s="54"/>
      <c r="Q38" s="54"/>
      <c r="R38" s="54"/>
      <c r="S38" s="54"/>
      <c r="T38" s="54"/>
      <c r="U38" s="54"/>
      <c r="V38" s="142"/>
      <c r="W38" s="142"/>
      <c r="X38" s="142"/>
      <c r="Y38" s="142"/>
      <c r="Z38" s="142"/>
      <c r="AA38" s="142"/>
      <c r="AB38" s="142"/>
      <c r="AC38" s="142"/>
      <c r="AD38" s="142"/>
      <c r="AE38" s="142"/>
      <c r="AF38" s="142"/>
      <c r="AG38" s="142"/>
      <c r="AH38" s="142"/>
      <c r="AI38" s="142"/>
      <c r="AJ38" s="142"/>
      <c r="AK38" s="142"/>
      <c r="AL38" s="142"/>
      <c r="AM38" s="142"/>
      <c r="AN38" s="142"/>
      <c r="AO38" s="142"/>
      <c r="AP38" s="142"/>
      <c r="AQ38" s="129"/>
      <c r="AR38" s="129"/>
      <c r="AS38" s="129"/>
    </row>
    <row r="39" spans="1:45" ht="30" customHeight="1">
      <c r="A39" s="70" t="s">
        <v>185</v>
      </c>
      <c r="B39" s="16" t="s">
        <v>186</v>
      </c>
      <c r="C39" s="14"/>
      <c r="D39" s="14"/>
      <c r="E39" s="14"/>
      <c r="F39" s="14"/>
      <c r="G39" s="14"/>
      <c r="H39" s="14"/>
      <c r="I39" s="44"/>
      <c r="J39" s="44"/>
      <c r="K39" s="44"/>
      <c r="L39" s="44"/>
      <c r="M39" s="44"/>
      <c r="N39" s="44"/>
      <c r="O39" s="44"/>
      <c r="P39" s="44"/>
      <c r="Q39" s="44"/>
      <c r="R39" s="44"/>
      <c r="S39" s="44"/>
      <c r="T39" s="44"/>
      <c r="U39" s="44"/>
      <c r="V39" s="139"/>
      <c r="W39" s="139"/>
      <c r="X39" s="139"/>
      <c r="Y39" s="139"/>
      <c r="Z39" s="139"/>
      <c r="AA39" s="139"/>
      <c r="AB39" s="139"/>
      <c r="AC39" s="139"/>
      <c r="AD39" s="139"/>
      <c r="AE39" s="139"/>
      <c r="AF39" s="139"/>
      <c r="AG39" s="139"/>
      <c r="AH39" s="139"/>
      <c r="AI39" s="139"/>
      <c r="AJ39" s="139"/>
      <c r="AK39" s="139"/>
      <c r="AL39" s="139"/>
      <c r="AM39" s="139"/>
      <c r="AN39" s="139"/>
      <c r="AO39" s="139"/>
      <c r="AP39" s="139"/>
      <c r="AQ39" s="126"/>
      <c r="AR39" s="126"/>
      <c r="AS39" s="126"/>
    </row>
    <row r="40" spans="1:45" s="2" customFormat="1" ht="111.75" customHeight="1">
      <c r="A40" s="96" t="s">
        <v>45</v>
      </c>
      <c r="B40" s="13" t="s">
        <v>189</v>
      </c>
      <c r="C40" s="19"/>
      <c r="D40" s="19"/>
      <c r="E40" s="19"/>
      <c r="F40" s="19"/>
      <c r="G40" s="19"/>
      <c r="H40" s="19"/>
      <c r="I40" s="52">
        <f>I41+I42+I43</f>
        <v>2347400</v>
      </c>
      <c r="J40" s="52"/>
      <c r="K40" s="52"/>
      <c r="L40" s="52"/>
      <c r="M40" s="52">
        <f>M41+M42+M43</f>
        <v>106.7</v>
      </c>
      <c r="N40" s="52">
        <f>N41+N42+N43</f>
        <v>2347400</v>
      </c>
      <c r="O40" s="52"/>
      <c r="P40" s="52"/>
      <c r="Q40" s="52"/>
      <c r="R40" s="52"/>
      <c r="S40" s="52"/>
      <c r="T40" s="52"/>
      <c r="U40" s="52"/>
      <c r="V40" s="140"/>
      <c r="W40" s="140"/>
      <c r="X40" s="140"/>
      <c r="Y40" s="140"/>
      <c r="Z40" s="140"/>
      <c r="AA40" s="140"/>
      <c r="AB40" s="140"/>
      <c r="AC40" s="140"/>
      <c r="AD40" s="140"/>
      <c r="AE40" s="140"/>
      <c r="AF40" s="140"/>
      <c r="AG40" s="52">
        <f>AG41+AG42+AG43</f>
        <v>2347400</v>
      </c>
      <c r="AH40" s="52"/>
      <c r="AI40" s="52"/>
      <c r="AJ40" s="140"/>
      <c r="AK40" s="140"/>
      <c r="AL40" s="140"/>
      <c r="AM40" s="140"/>
      <c r="AN40" s="140"/>
      <c r="AO40" s="140"/>
      <c r="AP40" s="140"/>
      <c r="AQ40" s="130"/>
      <c r="AR40" s="130"/>
      <c r="AS40" s="130"/>
    </row>
    <row r="41" spans="1:45" s="2" customFormat="1" ht="135" customHeight="1">
      <c r="A41" s="96"/>
      <c r="B41" s="137" t="s">
        <v>219</v>
      </c>
      <c r="C41" s="14" t="s">
        <v>104</v>
      </c>
      <c r="D41" s="14" t="s">
        <v>220</v>
      </c>
      <c r="E41" s="14" t="s">
        <v>221</v>
      </c>
      <c r="F41" s="14" t="s">
        <v>197</v>
      </c>
      <c r="G41" s="19"/>
      <c r="H41" s="19"/>
      <c r="I41" s="44">
        <f>7.4*22000</f>
        <v>162800</v>
      </c>
      <c r="J41" s="52"/>
      <c r="K41" s="52"/>
      <c r="L41" s="52"/>
      <c r="M41" s="44">
        <v>7.4</v>
      </c>
      <c r="N41" s="44">
        <f>7.4*22000</f>
        <v>162800</v>
      </c>
      <c r="O41" s="52"/>
      <c r="P41" s="52"/>
      <c r="Q41" s="52"/>
      <c r="R41" s="52"/>
      <c r="S41" s="52"/>
      <c r="T41" s="52"/>
      <c r="U41" s="52"/>
      <c r="V41" s="140"/>
      <c r="W41" s="140"/>
      <c r="X41" s="140"/>
      <c r="Y41" s="140"/>
      <c r="Z41" s="140"/>
      <c r="AA41" s="140"/>
      <c r="AB41" s="140"/>
      <c r="AC41" s="140"/>
      <c r="AD41" s="140"/>
      <c r="AE41" s="140"/>
      <c r="AF41" s="140"/>
      <c r="AG41" s="44">
        <f>7.4*22000</f>
        <v>162800</v>
      </c>
      <c r="AH41" s="52"/>
      <c r="AI41" s="44"/>
      <c r="AJ41" s="140"/>
      <c r="AK41" s="140"/>
      <c r="AL41" s="140"/>
      <c r="AM41" s="140"/>
      <c r="AN41" s="140"/>
      <c r="AO41" s="140"/>
      <c r="AP41" s="140"/>
      <c r="AQ41" s="130"/>
      <c r="AR41" s="130"/>
      <c r="AS41" s="16" t="s">
        <v>215</v>
      </c>
    </row>
    <row r="42" spans="1:45" s="2" customFormat="1" ht="111.75" customHeight="1">
      <c r="A42" s="96"/>
      <c r="B42" s="137" t="s">
        <v>205</v>
      </c>
      <c r="C42" s="14" t="s">
        <v>104</v>
      </c>
      <c r="D42" s="14" t="s">
        <v>206</v>
      </c>
      <c r="E42" s="14" t="s">
        <v>207</v>
      </c>
      <c r="F42" s="14" t="s">
        <v>208</v>
      </c>
      <c r="G42" s="14"/>
      <c r="H42" s="19"/>
      <c r="I42" s="44">
        <v>1700600</v>
      </c>
      <c r="J42" s="44"/>
      <c r="K42" s="44"/>
      <c r="L42" s="44"/>
      <c r="M42" s="44">
        <v>77.3</v>
      </c>
      <c r="N42" s="44">
        <v>1700600</v>
      </c>
      <c r="O42" s="52"/>
      <c r="P42" s="52"/>
      <c r="Q42" s="52"/>
      <c r="R42" s="52"/>
      <c r="S42" s="52"/>
      <c r="T42" s="52"/>
      <c r="U42" s="52"/>
      <c r="V42" s="140"/>
      <c r="W42" s="140"/>
      <c r="X42" s="140"/>
      <c r="Y42" s="140"/>
      <c r="Z42" s="140"/>
      <c r="AA42" s="140"/>
      <c r="AB42" s="140"/>
      <c r="AC42" s="140"/>
      <c r="AD42" s="140"/>
      <c r="AE42" s="140"/>
      <c r="AF42" s="140"/>
      <c r="AG42" s="44">
        <v>1700600</v>
      </c>
      <c r="AH42" s="44"/>
      <c r="AI42" s="44"/>
      <c r="AJ42" s="140"/>
      <c r="AK42" s="140"/>
      <c r="AL42" s="140"/>
      <c r="AM42" s="140"/>
      <c r="AN42" s="140"/>
      <c r="AO42" s="140"/>
      <c r="AP42" s="140"/>
      <c r="AQ42" s="130"/>
      <c r="AR42" s="130"/>
      <c r="AS42" s="16" t="s">
        <v>215</v>
      </c>
    </row>
    <row r="43" spans="1:45" s="6" customFormat="1" ht="99.75" customHeight="1">
      <c r="A43" s="70"/>
      <c r="B43" s="16" t="s">
        <v>148</v>
      </c>
      <c r="C43" s="34" t="s">
        <v>210</v>
      </c>
      <c r="D43" s="34" t="s">
        <v>211</v>
      </c>
      <c r="E43" s="34" t="s">
        <v>212</v>
      </c>
      <c r="F43" s="34" t="s">
        <v>213</v>
      </c>
      <c r="G43" s="5"/>
      <c r="H43" s="5"/>
      <c r="I43" s="60">
        <f>22*22000</f>
        <v>484000</v>
      </c>
      <c r="J43" s="5"/>
      <c r="K43" s="5"/>
      <c r="L43" s="5"/>
      <c r="M43" s="60">
        <v>22</v>
      </c>
      <c r="N43" s="60">
        <f>22*22000</f>
        <v>484000</v>
      </c>
      <c r="O43" s="5"/>
      <c r="P43" s="5"/>
      <c r="Q43" s="5"/>
      <c r="R43" s="5"/>
      <c r="S43" s="5"/>
      <c r="T43" s="5"/>
      <c r="U43" s="5"/>
      <c r="V43" s="5"/>
      <c r="W43" s="5"/>
      <c r="X43" s="5"/>
      <c r="Y43" s="5"/>
      <c r="Z43" s="5"/>
      <c r="AA43" s="5"/>
      <c r="AB43" s="5"/>
      <c r="AC43" s="5"/>
      <c r="AD43" s="5"/>
      <c r="AE43" s="5"/>
      <c r="AF43" s="5"/>
      <c r="AG43" s="60">
        <f>22*22000</f>
        <v>484000</v>
      </c>
      <c r="AH43" s="60"/>
      <c r="AI43" s="60"/>
      <c r="AJ43" s="5"/>
      <c r="AK43" s="5"/>
      <c r="AL43" s="5"/>
      <c r="AM43" s="5"/>
      <c r="AN43" s="5"/>
      <c r="AO43" s="5"/>
      <c r="AP43" s="5"/>
      <c r="AQ43" s="5"/>
      <c r="AR43" s="5"/>
      <c r="AS43" s="16" t="s">
        <v>215</v>
      </c>
    </row>
    <row r="44" spans="1:45" s="132" customFormat="1" ht="26.25" customHeight="1">
      <c r="A44" s="131"/>
      <c r="B44" s="188" t="s">
        <v>190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row>
    <row r="45" spans="1:45" s="132" customFormat="1" ht="63.75" customHeight="1">
      <c r="A45" s="131"/>
      <c r="B45" s="184" t="s">
        <v>191</v>
      </c>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row>
    <row r="46" spans="1:45" s="132" customFormat="1" ht="24" customHeight="1">
      <c r="A46" s="133"/>
      <c r="B46" s="189" t="s">
        <v>192</v>
      </c>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row>
    <row r="47" spans="1:45" s="132" customFormat="1" ht="41.25" customHeight="1">
      <c r="A47" s="133"/>
      <c r="B47" s="178" t="s">
        <v>193</v>
      </c>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row>
    <row r="48" spans="1:45" s="132" customFormat="1" ht="20.25">
      <c r="A48" s="133"/>
      <c r="B48" s="178" t="s">
        <v>194</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row>
    <row r="49" spans="1:45" ht="18.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ht="18.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ht="18.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ht="18.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ht="18.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1:45" ht="18.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ht="18.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ht="18.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ht="18.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ht="18.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ht="18.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ht="18.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ht="18.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ht="18.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ht="18.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ht="18.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ht="18.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ht="18.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ht="18.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ht="18.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ht="18.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ht="18.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ht="18.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ht="18.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ht="18.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spans="1:45" ht="18.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ht="18.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ht="18.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ht="18.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ht="18.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ht="18.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ht="18.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ht="18.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ht="18.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spans="1:45" ht="18.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45" ht="18.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spans="1:45" ht="18.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ht="18.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45" ht="18.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ht="18.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ht="18.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ht="18.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18.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18.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18.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18.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18.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18.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18.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18.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18.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ht="18.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ht="18.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ht="18.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ht="18.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ht="18.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ht="18.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ht="18.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ht="18.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ht="18.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ht="18.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ht="18.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ht="18.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ht="18.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ht="18.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ht="18.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ht="18.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ht="18.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ht="18.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ht="18.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ht="18.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ht="18.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ht="18.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ht="18.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ht="18.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ht="18.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ht="18.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ht="18.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ht="18.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ht="18.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ht="18.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ht="18.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ht="18.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ht="18.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ht="18.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ht="18.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ht="18.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ht="18.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ht="18.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ht="18.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ht="18.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ht="18.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ht="18.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ht="18.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ht="18.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ht="18.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ht="18.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ht="18.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ht="18.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ht="18.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ht="18.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ht="18.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ht="18.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ht="18.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ht="18.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ht="18.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ht="18.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ht="18.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ht="18.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ht="18.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ht="18.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ht="18.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ht="18.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ht="18.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ht="18.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ht="18.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ht="18.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ht="18.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ht="18.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ht="18.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ht="18.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ht="18.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ht="18.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ht="18.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ht="18.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ht="18.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ht="18.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ht="18.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ht="18.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ht="18.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ht="18.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ht="18.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ht="18.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ht="18.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ht="18.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ht="18.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ht="18.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ht="18.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ht="18.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ht="18.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ht="18.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ht="18.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ht="18.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18.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ht="18.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ht="18.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ht="18.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ht="18.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ht="18.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ht="18.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ht="18.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ht="18.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ht="18.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ht="18.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ht="18.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ht="18.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ht="18.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ht="18.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ht="18.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ht="18.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ht="18.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ht="18.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ht="18.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ht="18.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ht="18.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ht="18.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ht="18.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ht="18.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ht="18.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ht="18.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ht="18.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ht="18.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ht="18.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ht="18.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ht="18.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ht="18.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ht="18.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ht="18.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ht="18.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ht="18.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ht="18.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ht="18.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ht="18.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ht="18.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ht="18.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ht="18.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ht="18.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ht="18.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ht="18.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ht="18.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ht="18.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ht="18.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5" ht="18.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5" ht="18.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5" ht="18.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5" ht="18.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5" ht="18.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5" ht="18.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5" ht="18.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5" ht="18.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1:45" ht="18.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1:45" ht="18.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5" ht="18.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5" ht="18.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5" ht="18.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5" ht="18.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5" ht="18.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5" ht="18.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1:45" ht="18.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1:45" ht="18.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1:45" ht="18.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1:45" ht="18.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1:45" ht="18.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5" ht="18.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1:45" ht="18.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1:45" ht="18.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1:45" ht="18.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1:45" ht="18.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1:45" ht="18.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1:45" ht="18.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1:45" ht="18.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1:45" ht="18.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1:45" ht="18.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1:45" ht="18.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1:45" ht="18.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1:45" ht="18.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1:45" ht="18.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1:45" ht="18.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1:45" ht="18.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1:45" ht="18.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1:45" ht="18.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1:45" ht="18.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1:45" ht="18.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1:45" ht="18.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1:45" ht="18.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1:45" ht="18.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1:45" ht="18.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1:45" ht="18.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1:45" ht="18.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1:45" ht="18.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1:45" ht="18.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1:45" ht="18.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1:45" ht="18.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1:45" ht="18.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1:45" ht="18.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1:45" ht="18.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1:45" ht="18.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1:45" ht="18.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1:45" ht="18.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ht="18.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1:45" ht="18.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ht="18.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1:45" ht="18.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1:45" ht="18.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1:45" ht="18.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1:45" ht="18.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1:45" ht="18.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1:45" ht="18.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5" ht="18.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5" ht="18.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1:45" ht="18.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1:45" ht="18.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1:45" ht="18.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1:45" ht="18.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1:45" ht="18.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1:45" ht="18.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1:45" ht="18.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1:45" ht="18.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1:45" ht="18.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1:45" ht="18.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1:45" ht="18.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1:45" ht="18.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1:45" ht="18.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1:45" ht="18.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1:45" ht="18.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1:45" ht="18.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1:45" ht="18.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1:45" ht="18.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1:45" ht="18.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1:45" ht="18.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5" ht="18.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1:45" ht="18.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1:45" ht="18.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1:45" ht="18.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1:45" ht="18.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1:45" ht="18.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1:45" ht="18.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sheetData>
  <sheetProtection/>
  <mergeCells count="81">
    <mergeCell ref="B47:AS47"/>
    <mergeCell ref="W11:W14"/>
    <mergeCell ref="B46:AS46"/>
    <mergeCell ref="Y11:Y14"/>
    <mergeCell ref="M12:M14"/>
    <mergeCell ref="AK11:AK14"/>
    <mergeCell ref="D7:D14"/>
    <mergeCell ref="B45:AS45"/>
    <mergeCell ref="AS7:AS14"/>
    <mergeCell ref="K13:K14"/>
    <mergeCell ref="AH9:AK9"/>
    <mergeCell ref="P9:P14"/>
    <mergeCell ref="Q9:U9"/>
    <mergeCell ref="B44:AS44"/>
    <mergeCell ref="O7:U7"/>
    <mergeCell ref="J10:L11"/>
    <mergeCell ref="S13:S14"/>
    <mergeCell ref="A1:AS1"/>
    <mergeCell ref="A3:AS3"/>
    <mergeCell ref="A4:AS4"/>
    <mergeCell ref="A5:AS5"/>
    <mergeCell ref="A6:AS6"/>
    <mergeCell ref="Z11:Z14"/>
    <mergeCell ref="W9:Z10"/>
    <mergeCell ref="I8:N8"/>
    <mergeCell ref="V8:V14"/>
    <mergeCell ref="F7:F14"/>
    <mergeCell ref="B7:B14"/>
    <mergeCell ref="AB8:AB14"/>
    <mergeCell ref="V7:AA7"/>
    <mergeCell ref="AL9:AL14"/>
    <mergeCell ref="O8:O14"/>
    <mergeCell ref="M10:N11"/>
    <mergeCell ref="Q12:Q14"/>
    <mergeCell ref="L13:L14"/>
    <mergeCell ref="A7:A14"/>
    <mergeCell ref="B48:AS48"/>
    <mergeCell ref="AP11:AP14"/>
    <mergeCell ref="AQ11:AQ14"/>
    <mergeCell ref="J12:J14"/>
    <mergeCell ref="K12:L12"/>
    <mergeCell ref="T12:T14"/>
    <mergeCell ref="X11:X14"/>
    <mergeCell ref="C7:C14"/>
    <mergeCell ref="AC8:AD8"/>
    <mergeCell ref="E7:E14"/>
    <mergeCell ref="J9:N9"/>
    <mergeCell ref="U12:U14"/>
    <mergeCell ref="Q10:S11"/>
    <mergeCell ref="AC9:AC14"/>
    <mergeCell ref="H8:H14"/>
    <mergeCell ref="W8:AA8"/>
    <mergeCell ref="G7:G14"/>
    <mergeCell ref="AE7:AF7"/>
    <mergeCell ref="T10:U11"/>
    <mergeCell ref="I9:I14"/>
    <mergeCell ref="AA9:AA14"/>
    <mergeCell ref="AF8:AF14"/>
    <mergeCell ref="R12:S12"/>
    <mergeCell ref="R13:R14"/>
    <mergeCell ref="N12:N14"/>
    <mergeCell ref="AB7:AD7"/>
    <mergeCell ref="H7:N7"/>
    <mergeCell ref="AR9:AR14"/>
    <mergeCell ref="AH10:AH14"/>
    <mergeCell ref="AO11:AO14"/>
    <mergeCell ref="AG8:AG14"/>
    <mergeCell ref="AN9:AQ9"/>
    <mergeCell ref="AO10:AQ10"/>
    <mergeCell ref="AM8:AM14"/>
    <mergeCell ref="AJ11:AJ14"/>
    <mergeCell ref="AM7:AR7"/>
    <mergeCell ref="P8:U8"/>
    <mergeCell ref="AI10:AK10"/>
    <mergeCell ref="AN8:AR8"/>
    <mergeCell ref="AH8:AL8"/>
    <mergeCell ref="AE8:AE14"/>
    <mergeCell ref="AD9:AD14"/>
    <mergeCell ref="AN10:AN14"/>
    <mergeCell ref="AI11:AI14"/>
    <mergeCell ref="AG7:AL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V356"/>
  <sheetViews>
    <sheetView showGridLines="0" tabSelected="1" zoomScale="48" zoomScaleNormal="48" zoomScalePageLayoutView="0" workbookViewId="0" topLeftCell="A16">
      <selection activeCell="E10" sqref="E10"/>
    </sheetView>
  </sheetViews>
  <sheetFormatPr defaultColWidth="9.140625" defaultRowHeight="15"/>
  <cols>
    <col min="1" max="1" width="15.28125" style="11" customWidth="1"/>
    <col min="2" max="2" width="83.28125" style="9" customWidth="1"/>
    <col min="3" max="3" width="24.421875" style="10" customWidth="1"/>
    <col min="4" max="4" width="24.7109375" style="10" customWidth="1"/>
    <col min="5" max="5" width="22.8515625" style="10" customWidth="1"/>
    <col min="6" max="6" width="23.7109375" style="10" customWidth="1"/>
    <col min="7" max="7" width="22.00390625" style="155" customWidth="1"/>
    <col min="8" max="8" width="26.421875" style="10" customWidth="1"/>
    <col min="9" max="9" width="31.421875" style="8" customWidth="1"/>
    <col min="10" max="10" width="33.421875" style="8" customWidth="1"/>
    <col min="11" max="11" width="19.28125" style="8" hidden="1" customWidth="1"/>
    <col min="12" max="12" width="18.57421875" style="8" hidden="1" customWidth="1"/>
    <col min="13" max="14" width="16.8515625" style="8" hidden="1" customWidth="1"/>
    <col min="15" max="15" width="17.140625" style="8" hidden="1" customWidth="1"/>
    <col min="16" max="16" width="15.28125" style="8" hidden="1" customWidth="1"/>
    <col min="17" max="17" width="47.7109375" style="8" customWidth="1"/>
    <col min="18" max="18" width="15.28125" style="4" customWidth="1"/>
    <col min="19" max="19" width="11.8515625" style="4" bestFit="1" customWidth="1"/>
    <col min="20" max="16384" width="9.140625" style="4" customWidth="1"/>
  </cols>
  <sheetData>
    <row r="1" spans="1:17" s="29" customFormat="1" ht="28.5" customHeight="1">
      <c r="A1" s="196"/>
      <c r="B1" s="196"/>
      <c r="C1" s="196"/>
      <c r="D1" s="196"/>
      <c r="E1" s="196"/>
      <c r="F1" s="196"/>
      <c r="G1" s="196"/>
      <c r="H1" s="196"/>
      <c r="I1" s="196"/>
      <c r="J1" s="196"/>
      <c r="K1" s="196"/>
      <c r="L1" s="196"/>
      <c r="M1" s="196"/>
      <c r="N1" s="196"/>
      <c r="O1" s="196"/>
      <c r="P1" s="196"/>
      <c r="Q1" s="196"/>
    </row>
    <row r="2" spans="1:17" s="26" customFormat="1" ht="60" customHeight="1">
      <c r="A2" s="181" t="s">
        <v>247</v>
      </c>
      <c r="B2" s="181"/>
      <c r="C2" s="181"/>
      <c r="D2" s="181"/>
      <c r="E2" s="181"/>
      <c r="F2" s="181"/>
      <c r="G2" s="181"/>
      <c r="H2" s="181"/>
      <c r="I2" s="181"/>
      <c r="J2" s="181"/>
      <c r="K2" s="181"/>
      <c r="L2" s="181"/>
      <c r="M2" s="181"/>
      <c r="N2" s="181"/>
      <c r="O2" s="181"/>
      <c r="P2" s="181"/>
      <c r="Q2" s="181"/>
    </row>
    <row r="3" spans="1:22" s="26" customFormat="1" ht="29.25" customHeight="1">
      <c r="A3" s="197"/>
      <c r="B3" s="197"/>
      <c r="C3" s="197"/>
      <c r="D3" s="197"/>
      <c r="E3" s="197"/>
      <c r="F3" s="197"/>
      <c r="G3" s="197"/>
      <c r="H3" s="197"/>
      <c r="I3" s="197"/>
      <c r="J3" s="197"/>
      <c r="K3" s="197"/>
      <c r="L3" s="197"/>
      <c r="M3" s="197"/>
      <c r="N3" s="197"/>
      <c r="O3" s="197"/>
      <c r="P3" s="197"/>
      <c r="Q3" s="197"/>
      <c r="R3" s="30"/>
      <c r="S3" s="30"/>
      <c r="T3" s="30"/>
      <c r="U3" s="30"/>
      <c r="V3" s="30"/>
    </row>
    <row r="4" spans="1:17" s="28" customFormat="1" ht="35.25" customHeight="1">
      <c r="A4" s="183"/>
      <c r="B4" s="198"/>
      <c r="C4" s="198"/>
      <c r="D4" s="198"/>
      <c r="E4" s="198"/>
      <c r="F4" s="198"/>
      <c r="G4" s="198"/>
      <c r="H4" s="198"/>
      <c r="I4" s="198"/>
      <c r="J4" s="198"/>
      <c r="K4" s="198"/>
      <c r="L4" s="198"/>
      <c r="M4" s="198"/>
      <c r="N4" s="198"/>
      <c r="O4" s="198"/>
      <c r="P4" s="198"/>
      <c r="Q4" s="198"/>
    </row>
    <row r="5" spans="1:17" s="148" customFormat="1" ht="80.25" customHeight="1">
      <c r="A5" s="199" t="s">
        <v>49</v>
      </c>
      <c r="B5" s="191" t="s">
        <v>44</v>
      </c>
      <c r="C5" s="191" t="s">
        <v>19</v>
      </c>
      <c r="D5" s="192" t="s">
        <v>239</v>
      </c>
      <c r="E5" s="192" t="s">
        <v>240</v>
      </c>
      <c r="F5" s="191" t="s">
        <v>20</v>
      </c>
      <c r="G5" s="190" t="s">
        <v>21</v>
      </c>
      <c r="H5" s="202" t="s">
        <v>241</v>
      </c>
      <c r="I5" s="203"/>
      <c r="J5" s="204"/>
      <c r="K5" s="191" t="s">
        <v>226</v>
      </c>
      <c r="L5" s="191"/>
      <c r="M5" s="191" t="s">
        <v>242</v>
      </c>
      <c r="N5" s="191"/>
      <c r="O5" s="191"/>
      <c r="P5" s="191"/>
      <c r="Q5" s="190" t="s">
        <v>22</v>
      </c>
    </row>
    <row r="6" spans="1:17" s="148" customFormat="1" ht="49.5" customHeight="1">
      <c r="A6" s="199"/>
      <c r="B6" s="191"/>
      <c r="C6" s="191"/>
      <c r="D6" s="195"/>
      <c r="E6" s="195"/>
      <c r="F6" s="191"/>
      <c r="G6" s="190"/>
      <c r="H6" s="191" t="s">
        <v>47</v>
      </c>
      <c r="I6" s="191" t="s">
        <v>23</v>
      </c>
      <c r="J6" s="191"/>
      <c r="K6" s="191" t="s">
        <v>37</v>
      </c>
      <c r="L6" s="191" t="s">
        <v>33</v>
      </c>
      <c r="M6" s="191" t="s">
        <v>37</v>
      </c>
      <c r="N6" s="191" t="s">
        <v>33</v>
      </c>
      <c r="O6" s="191"/>
      <c r="P6" s="191"/>
      <c r="Q6" s="190"/>
    </row>
    <row r="7" spans="1:17" s="148" customFormat="1" ht="41.25" customHeight="1">
      <c r="A7" s="199"/>
      <c r="B7" s="191"/>
      <c r="C7" s="191"/>
      <c r="D7" s="195"/>
      <c r="E7" s="195"/>
      <c r="F7" s="191"/>
      <c r="G7" s="190"/>
      <c r="H7" s="191"/>
      <c r="I7" s="192" t="s">
        <v>37</v>
      </c>
      <c r="J7" s="191" t="s">
        <v>33</v>
      </c>
      <c r="K7" s="191"/>
      <c r="L7" s="191"/>
      <c r="M7" s="191"/>
      <c r="N7" s="192" t="s">
        <v>24</v>
      </c>
      <c r="O7" s="194" t="s">
        <v>48</v>
      </c>
      <c r="P7" s="194"/>
      <c r="Q7" s="190"/>
    </row>
    <row r="8" spans="1:17" s="148" customFormat="1" ht="112.5" customHeight="1">
      <c r="A8" s="200"/>
      <c r="B8" s="192"/>
      <c r="C8" s="192"/>
      <c r="D8" s="193"/>
      <c r="E8" s="193"/>
      <c r="F8" s="192"/>
      <c r="G8" s="201"/>
      <c r="H8" s="191"/>
      <c r="I8" s="205"/>
      <c r="J8" s="191"/>
      <c r="K8" s="191"/>
      <c r="L8" s="191"/>
      <c r="M8" s="191"/>
      <c r="N8" s="193"/>
      <c r="O8" s="149" t="s">
        <v>59</v>
      </c>
      <c r="P8" s="149" t="s">
        <v>16</v>
      </c>
      <c r="Q8" s="190"/>
    </row>
    <row r="9" spans="1:17" s="148" customFormat="1" ht="30.75" customHeight="1">
      <c r="A9" s="150">
        <v>1</v>
      </c>
      <c r="B9" s="58">
        <v>2</v>
      </c>
      <c r="C9" s="150">
        <v>3</v>
      </c>
      <c r="D9" s="150">
        <v>4</v>
      </c>
      <c r="E9" s="150">
        <v>5</v>
      </c>
      <c r="F9" s="150">
        <v>6</v>
      </c>
      <c r="G9" s="151">
        <v>7</v>
      </c>
      <c r="H9" s="150">
        <v>8</v>
      </c>
      <c r="I9" s="150">
        <v>9</v>
      </c>
      <c r="J9" s="150">
        <v>10</v>
      </c>
      <c r="K9" s="150">
        <v>11</v>
      </c>
      <c r="L9" s="150">
        <v>12</v>
      </c>
      <c r="M9" s="150">
        <v>13</v>
      </c>
      <c r="N9" s="151">
        <v>14</v>
      </c>
      <c r="O9" s="150">
        <v>15</v>
      </c>
      <c r="P9" s="150">
        <v>16</v>
      </c>
      <c r="Q9" s="151">
        <v>17</v>
      </c>
    </row>
    <row r="10" spans="1:17" s="6" customFormat="1" ht="69.75" customHeight="1">
      <c r="A10" s="144" t="s">
        <v>26</v>
      </c>
      <c r="B10" s="32" t="s">
        <v>228</v>
      </c>
      <c r="C10" s="33"/>
      <c r="D10" s="33"/>
      <c r="E10" s="33"/>
      <c r="F10" s="33"/>
      <c r="G10" s="152"/>
      <c r="H10" s="5"/>
      <c r="I10" s="60"/>
      <c r="J10" s="60"/>
      <c r="K10" s="58"/>
      <c r="L10" s="58"/>
      <c r="M10" s="58"/>
      <c r="N10" s="59"/>
      <c r="O10" s="58"/>
      <c r="P10" s="58"/>
      <c r="Q10" s="42"/>
    </row>
    <row r="11" spans="1:17" s="6" customFormat="1" ht="69.75" customHeight="1">
      <c r="A11" s="144" t="s">
        <v>27</v>
      </c>
      <c r="B11" s="32" t="s">
        <v>243</v>
      </c>
      <c r="C11" s="33"/>
      <c r="D11" s="33"/>
      <c r="E11" s="33"/>
      <c r="F11" s="33"/>
      <c r="G11" s="152"/>
      <c r="H11" s="5"/>
      <c r="I11" s="59"/>
      <c r="J11" s="59"/>
      <c r="K11" s="59" t="e">
        <f>K12+#REF!</f>
        <v>#REF!</v>
      </c>
      <c r="L11" s="59" t="e">
        <f>L12+#REF!</f>
        <v>#REF!</v>
      </c>
      <c r="M11" s="59" t="e">
        <f>M12+#REF!</f>
        <v>#REF!</v>
      </c>
      <c r="N11" s="59" t="e">
        <f>N12+#REF!</f>
        <v>#REF!</v>
      </c>
      <c r="O11" s="58"/>
      <c r="P11" s="58"/>
      <c r="Q11" s="42"/>
    </row>
    <row r="12" spans="1:17" s="6" customFormat="1" ht="69.75" customHeight="1">
      <c r="A12" s="144" t="s">
        <v>46</v>
      </c>
      <c r="B12" s="32" t="s">
        <v>12</v>
      </c>
      <c r="C12" s="33"/>
      <c r="D12" s="33"/>
      <c r="E12" s="33"/>
      <c r="F12" s="33"/>
      <c r="G12" s="152"/>
      <c r="H12" s="5"/>
      <c r="I12" s="59">
        <f aca="true" t="shared" si="0" ref="I12:N12">SUM(I13:I17)</f>
        <v>12300</v>
      </c>
      <c r="J12" s="59">
        <f t="shared" si="0"/>
        <v>12300</v>
      </c>
      <c r="K12" s="59">
        <f t="shared" si="0"/>
        <v>1500</v>
      </c>
      <c r="L12" s="59">
        <f t="shared" si="0"/>
        <v>1500</v>
      </c>
      <c r="M12" s="59">
        <f t="shared" si="0"/>
        <v>15000</v>
      </c>
      <c r="N12" s="59">
        <f t="shared" si="0"/>
        <v>15000</v>
      </c>
      <c r="O12" s="58"/>
      <c r="P12" s="58"/>
      <c r="Q12" s="42"/>
    </row>
    <row r="13" spans="1:17" s="6" customFormat="1" ht="69.75" customHeight="1">
      <c r="A13" s="14">
        <v>1</v>
      </c>
      <c r="B13" s="66" t="s">
        <v>99</v>
      </c>
      <c r="C13" s="14" t="s">
        <v>100</v>
      </c>
      <c r="D13" s="45" t="s">
        <v>245</v>
      </c>
      <c r="E13" s="126">
        <v>7505336</v>
      </c>
      <c r="F13" s="16" t="s">
        <v>101</v>
      </c>
      <c r="G13" s="53" t="s">
        <v>102</v>
      </c>
      <c r="H13" s="14" t="s">
        <v>103</v>
      </c>
      <c r="I13" s="60">
        <v>10800</v>
      </c>
      <c r="J13" s="60">
        <v>10800</v>
      </c>
      <c r="K13" s="60">
        <v>1000</v>
      </c>
      <c r="L13" s="60">
        <v>1000</v>
      </c>
      <c r="M13" s="60">
        <v>3000</v>
      </c>
      <c r="N13" s="60">
        <f>M13</f>
        <v>3000</v>
      </c>
      <c r="O13" s="60"/>
      <c r="P13" s="5"/>
      <c r="Q13" s="42" t="s">
        <v>229</v>
      </c>
    </row>
    <row r="14" spans="1:17" s="6" customFormat="1" ht="81" customHeight="1">
      <c r="A14" s="70" t="s">
        <v>34</v>
      </c>
      <c r="B14" s="43" t="s">
        <v>10</v>
      </c>
      <c r="C14" s="14" t="s">
        <v>104</v>
      </c>
      <c r="D14" s="45" t="s">
        <v>245</v>
      </c>
      <c r="E14" s="53">
        <v>7512153</v>
      </c>
      <c r="F14" s="14" t="s">
        <v>227</v>
      </c>
      <c r="G14" s="53" t="s">
        <v>212</v>
      </c>
      <c r="H14" s="14" t="s">
        <v>157</v>
      </c>
      <c r="I14" s="44">
        <v>1500</v>
      </c>
      <c r="J14" s="44">
        <v>1500</v>
      </c>
      <c r="K14" s="44">
        <v>500</v>
      </c>
      <c r="L14" s="44">
        <v>500</v>
      </c>
      <c r="M14" s="44">
        <v>1000</v>
      </c>
      <c r="N14" s="44">
        <v>1000</v>
      </c>
      <c r="O14" s="52"/>
      <c r="P14" s="52"/>
      <c r="Q14" s="50" t="s">
        <v>143</v>
      </c>
    </row>
    <row r="15" spans="1:17" s="2" customFormat="1" ht="102" customHeight="1">
      <c r="A15" s="35">
        <v>3</v>
      </c>
      <c r="B15" s="69" t="s">
        <v>83</v>
      </c>
      <c r="C15" s="146" t="s">
        <v>104</v>
      </c>
      <c r="D15" s="146"/>
      <c r="E15" s="146"/>
      <c r="F15" s="49" t="s">
        <v>15</v>
      </c>
      <c r="G15" s="50" t="s">
        <v>102</v>
      </c>
      <c r="H15" s="49"/>
      <c r="I15" s="50"/>
      <c r="J15" s="49"/>
      <c r="K15" s="49"/>
      <c r="L15" s="49"/>
      <c r="M15" s="49">
        <v>500</v>
      </c>
      <c r="N15" s="50">
        <f>M15</f>
        <v>500</v>
      </c>
      <c r="O15" s="38"/>
      <c r="P15" s="38"/>
      <c r="Q15" s="50" t="s">
        <v>238</v>
      </c>
    </row>
    <row r="16" spans="1:17" s="1" customFormat="1" ht="84" customHeight="1">
      <c r="A16" s="35">
        <v>4</v>
      </c>
      <c r="B16" s="69" t="s">
        <v>145</v>
      </c>
      <c r="C16" s="146" t="s">
        <v>232</v>
      </c>
      <c r="D16" s="146"/>
      <c r="E16" s="146"/>
      <c r="F16" s="49" t="s">
        <v>211</v>
      </c>
      <c r="G16" s="50" t="s">
        <v>207</v>
      </c>
      <c r="H16" s="49"/>
      <c r="I16" s="50"/>
      <c r="J16" s="49"/>
      <c r="K16" s="49"/>
      <c r="L16" s="49"/>
      <c r="M16" s="49">
        <v>500</v>
      </c>
      <c r="N16" s="50">
        <f>M16</f>
        <v>500</v>
      </c>
      <c r="O16" s="38"/>
      <c r="P16" s="38"/>
      <c r="Q16" s="50" t="s">
        <v>238</v>
      </c>
    </row>
    <row r="17" spans="1:17" s="1" customFormat="1" ht="84" customHeight="1">
      <c r="A17" s="70" t="s">
        <v>246</v>
      </c>
      <c r="B17" s="16" t="s">
        <v>244</v>
      </c>
      <c r="C17" s="14" t="s">
        <v>11</v>
      </c>
      <c r="D17" s="14"/>
      <c r="E17" s="14">
        <v>7551872</v>
      </c>
      <c r="F17" s="14" t="s">
        <v>233</v>
      </c>
      <c r="G17" s="53" t="s">
        <v>234</v>
      </c>
      <c r="H17" s="14" t="s">
        <v>235</v>
      </c>
      <c r="I17" s="44"/>
      <c r="J17" s="44"/>
      <c r="K17" s="25"/>
      <c r="L17" s="25"/>
      <c r="M17" s="44">
        <v>10000</v>
      </c>
      <c r="N17" s="44">
        <v>10000</v>
      </c>
      <c r="O17" s="25"/>
      <c r="P17" s="25"/>
      <c r="Q17" s="53" t="s">
        <v>236</v>
      </c>
    </row>
    <row r="18" spans="1:17" s="1" customFormat="1" ht="98.25" customHeight="1">
      <c r="A18" s="61" t="s">
        <v>29</v>
      </c>
      <c r="B18" s="23" t="s">
        <v>106</v>
      </c>
      <c r="C18" s="34"/>
      <c r="D18" s="34"/>
      <c r="E18" s="34"/>
      <c r="F18" s="34"/>
      <c r="G18" s="42"/>
      <c r="H18" s="34"/>
      <c r="I18" s="52"/>
      <c r="J18" s="52"/>
      <c r="K18" s="52">
        <f>SUM(K19:K20)</f>
        <v>0</v>
      </c>
      <c r="L18" s="52">
        <f>K18</f>
        <v>0</v>
      </c>
      <c r="M18" s="52">
        <f>SUM(M19:M20)</f>
        <v>1000</v>
      </c>
      <c r="N18" s="52">
        <f>M18</f>
        <v>1000</v>
      </c>
      <c r="O18" s="44"/>
      <c r="P18" s="44"/>
      <c r="Q18" s="42"/>
    </row>
    <row r="19" spans="1:17" s="6" customFormat="1" ht="69.75" customHeight="1">
      <c r="A19" s="37">
        <v>1</v>
      </c>
      <c r="B19" s="73" t="s">
        <v>12</v>
      </c>
      <c r="C19" s="146"/>
      <c r="D19" s="146"/>
      <c r="E19" s="146"/>
      <c r="F19" s="49"/>
      <c r="G19" s="50"/>
      <c r="H19" s="49"/>
      <c r="I19" s="50"/>
      <c r="J19" s="49"/>
      <c r="K19" s="49"/>
      <c r="L19" s="49"/>
      <c r="M19" s="49"/>
      <c r="N19" s="50"/>
      <c r="O19" s="38"/>
      <c r="P19" s="38"/>
      <c r="Q19" s="153"/>
    </row>
    <row r="20" spans="1:17" s="1" customFormat="1" ht="59.25" customHeight="1">
      <c r="A20" s="35"/>
      <c r="B20" s="69" t="s">
        <v>237</v>
      </c>
      <c r="C20" s="35" t="s">
        <v>104</v>
      </c>
      <c r="D20" s="35"/>
      <c r="E20" s="35"/>
      <c r="F20" s="35" t="s">
        <v>231</v>
      </c>
      <c r="G20" s="154" t="s">
        <v>212</v>
      </c>
      <c r="H20" s="46"/>
      <c r="I20" s="48"/>
      <c r="J20" s="145"/>
      <c r="K20" s="49"/>
      <c r="L20" s="49"/>
      <c r="M20" s="49">
        <v>1000</v>
      </c>
      <c r="N20" s="50">
        <v>1000</v>
      </c>
      <c r="O20" s="38"/>
      <c r="P20" s="38"/>
      <c r="Q20" s="50" t="s">
        <v>230</v>
      </c>
    </row>
    <row r="21" spans="1:17" s="6" customFormat="1" ht="69.75" customHeight="1">
      <c r="A21" s="147"/>
      <c r="B21" s="9"/>
      <c r="C21" s="10"/>
      <c r="D21" s="10"/>
      <c r="E21" s="10"/>
      <c r="F21" s="10"/>
      <c r="G21" s="155"/>
      <c r="H21" s="10"/>
      <c r="I21" s="8"/>
      <c r="J21" s="8"/>
      <c r="K21" s="8"/>
      <c r="L21" s="8"/>
      <c r="M21" s="8"/>
      <c r="N21" s="8"/>
      <c r="O21" s="8"/>
      <c r="P21" s="8"/>
      <c r="Q21" s="8"/>
    </row>
    <row r="22" spans="1:17" s="68" customFormat="1" ht="95.25" customHeight="1">
      <c r="A22" s="11"/>
      <c r="B22" s="9"/>
      <c r="C22" s="10"/>
      <c r="D22" s="10"/>
      <c r="E22" s="10"/>
      <c r="F22" s="10"/>
      <c r="G22" s="155"/>
      <c r="H22" s="10"/>
      <c r="I22" s="8"/>
      <c r="J22" s="8"/>
      <c r="K22" s="8"/>
      <c r="L22" s="8"/>
      <c r="M22" s="56"/>
      <c r="N22" s="56"/>
      <c r="O22" s="56"/>
      <c r="P22" s="56"/>
      <c r="Q22" s="8"/>
    </row>
    <row r="23" spans="1:17" s="68" customFormat="1" ht="84.75" customHeight="1">
      <c r="A23" s="147"/>
      <c r="B23" s="9"/>
      <c r="C23" s="10"/>
      <c r="D23" s="10"/>
      <c r="E23" s="10"/>
      <c r="F23" s="10"/>
      <c r="G23" s="155"/>
      <c r="H23" s="10"/>
      <c r="I23" s="8"/>
      <c r="J23" s="8"/>
      <c r="K23" s="8"/>
      <c r="L23" s="8"/>
      <c r="M23" s="8"/>
      <c r="N23" s="8"/>
      <c r="O23" s="8"/>
      <c r="P23" s="8"/>
      <c r="Q23" s="8"/>
    </row>
    <row r="24" spans="1:17" s="68" customFormat="1" ht="122.25" customHeight="1">
      <c r="A24" s="11"/>
      <c r="B24" s="9"/>
      <c r="C24" s="10"/>
      <c r="D24" s="10"/>
      <c r="E24" s="10"/>
      <c r="F24" s="10"/>
      <c r="G24" s="155"/>
      <c r="H24" s="10"/>
      <c r="I24" s="8"/>
      <c r="J24" s="8"/>
      <c r="K24" s="8"/>
      <c r="L24" s="8"/>
      <c r="M24" s="8"/>
      <c r="N24" s="8"/>
      <c r="O24" s="8"/>
      <c r="P24" s="8"/>
      <c r="Q24" s="8"/>
    </row>
    <row r="25" spans="1:17" s="143" customFormat="1" ht="89.25" customHeight="1">
      <c r="A25" s="12"/>
      <c r="B25" s="4"/>
      <c r="C25" s="7"/>
      <c r="D25" s="7"/>
      <c r="E25" s="7"/>
      <c r="F25" s="4"/>
      <c r="G25" s="155"/>
      <c r="H25" s="4"/>
      <c r="I25" s="8"/>
      <c r="J25" s="4"/>
      <c r="K25" s="4"/>
      <c r="L25" s="4"/>
      <c r="M25" s="4"/>
      <c r="N25" s="8"/>
      <c r="O25" s="4"/>
      <c r="P25" s="4"/>
      <c r="Q25" s="8"/>
    </row>
    <row r="26" spans="1:17" s="68" customFormat="1" ht="111.75" customHeight="1">
      <c r="A26" s="12"/>
      <c r="B26" s="4"/>
      <c r="C26" s="7"/>
      <c r="D26" s="7"/>
      <c r="E26" s="7"/>
      <c r="F26" s="4"/>
      <c r="G26" s="155"/>
      <c r="H26" s="4"/>
      <c r="I26" s="8"/>
      <c r="J26" s="4"/>
      <c r="K26" s="4"/>
      <c r="L26" s="4"/>
      <c r="M26" s="4"/>
      <c r="N26" s="8"/>
      <c r="O26" s="4"/>
      <c r="P26" s="4"/>
      <c r="Q26" s="8"/>
    </row>
    <row r="27" spans="1:17" s="111" customFormat="1" ht="165.75" customHeight="1">
      <c r="A27" s="12"/>
      <c r="B27" s="4"/>
      <c r="C27" s="7"/>
      <c r="D27" s="7"/>
      <c r="E27" s="7"/>
      <c r="F27" s="4"/>
      <c r="G27" s="155"/>
      <c r="H27" s="4"/>
      <c r="I27" s="8"/>
      <c r="J27" s="4"/>
      <c r="K27" s="4"/>
      <c r="L27" s="4"/>
      <c r="M27" s="4"/>
      <c r="N27" s="8"/>
      <c r="O27" s="4"/>
      <c r="P27" s="4"/>
      <c r="Q27" s="8"/>
    </row>
    <row r="28" spans="1:17" s="111" customFormat="1" ht="40.5" customHeight="1">
      <c r="A28" s="12"/>
      <c r="B28" s="4"/>
      <c r="C28" s="7"/>
      <c r="D28" s="7"/>
      <c r="E28" s="7"/>
      <c r="F28" s="4"/>
      <c r="G28" s="155"/>
      <c r="H28" s="4"/>
      <c r="I28" s="8"/>
      <c r="J28" s="4"/>
      <c r="K28" s="4"/>
      <c r="L28" s="4"/>
      <c r="M28" s="4"/>
      <c r="N28" s="8"/>
      <c r="O28" s="4"/>
      <c r="P28" s="4"/>
      <c r="Q28" s="8"/>
    </row>
    <row r="29" spans="1:17" s="1" customFormat="1" ht="99" customHeight="1">
      <c r="A29" s="12"/>
      <c r="B29" s="4"/>
      <c r="C29" s="7"/>
      <c r="D29" s="7"/>
      <c r="E29" s="7"/>
      <c r="F29" s="4"/>
      <c r="G29" s="155"/>
      <c r="H29" s="4"/>
      <c r="I29" s="8"/>
      <c r="J29" s="4"/>
      <c r="K29" s="4"/>
      <c r="L29" s="4"/>
      <c r="M29" s="4"/>
      <c r="N29" s="8"/>
      <c r="O29" s="4"/>
      <c r="P29" s="4"/>
      <c r="Q29" s="8"/>
    </row>
    <row r="30" spans="1:17" s="1" customFormat="1" ht="84" customHeight="1">
      <c r="A30" s="12"/>
      <c r="B30" s="4"/>
      <c r="C30" s="7"/>
      <c r="D30" s="7"/>
      <c r="E30" s="7"/>
      <c r="F30" s="4"/>
      <c r="G30" s="155"/>
      <c r="H30" s="4"/>
      <c r="I30" s="8"/>
      <c r="J30" s="4"/>
      <c r="K30" s="4"/>
      <c r="L30" s="4"/>
      <c r="M30" s="4"/>
      <c r="N30" s="8"/>
      <c r="O30" s="4"/>
      <c r="P30" s="4"/>
      <c r="Q30" s="8"/>
    </row>
    <row r="31" spans="1:17" s="57" customFormat="1" ht="36.75" customHeight="1">
      <c r="A31" s="12"/>
      <c r="B31" s="4"/>
      <c r="C31" s="7"/>
      <c r="D31" s="7"/>
      <c r="E31" s="7"/>
      <c r="F31" s="4"/>
      <c r="G31" s="155"/>
      <c r="H31" s="4"/>
      <c r="I31" s="8"/>
      <c r="J31" s="4"/>
      <c r="K31" s="4"/>
      <c r="L31" s="4"/>
      <c r="M31" s="4"/>
      <c r="N31" s="8"/>
      <c r="O31" s="4"/>
      <c r="P31" s="4"/>
      <c r="Q31" s="8"/>
    </row>
    <row r="32" spans="1:17" s="1" customFormat="1" ht="84" customHeight="1">
      <c r="A32" s="12"/>
      <c r="B32" s="4"/>
      <c r="C32" s="7"/>
      <c r="D32" s="7"/>
      <c r="E32" s="7"/>
      <c r="F32" s="4"/>
      <c r="G32" s="155"/>
      <c r="H32" s="4"/>
      <c r="I32" s="8"/>
      <c r="J32" s="4"/>
      <c r="K32" s="4"/>
      <c r="L32" s="4"/>
      <c r="M32" s="4"/>
      <c r="N32" s="8"/>
      <c r="O32" s="4"/>
      <c r="P32" s="4"/>
      <c r="Q32" s="8"/>
    </row>
    <row r="33" spans="1:17" s="1" customFormat="1" ht="100.5" customHeight="1">
      <c r="A33" s="12"/>
      <c r="B33" s="4"/>
      <c r="C33" s="7"/>
      <c r="D33" s="7"/>
      <c r="E33" s="7"/>
      <c r="F33" s="4"/>
      <c r="G33" s="155"/>
      <c r="H33" s="4"/>
      <c r="I33" s="8"/>
      <c r="J33" s="4"/>
      <c r="K33" s="4"/>
      <c r="L33" s="4"/>
      <c r="M33" s="4"/>
      <c r="N33" s="8"/>
      <c r="O33" s="4"/>
      <c r="P33" s="4"/>
      <c r="Q33" s="8"/>
    </row>
    <row r="34" spans="1:17" s="1" customFormat="1" ht="84" customHeight="1">
      <c r="A34" s="12"/>
      <c r="B34" s="4"/>
      <c r="C34" s="7"/>
      <c r="D34" s="7"/>
      <c r="E34" s="7"/>
      <c r="F34" s="4"/>
      <c r="G34" s="155"/>
      <c r="H34" s="4"/>
      <c r="I34" s="8"/>
      <c r="J34" s="4"/>
      <c r="K34" s="4"/>
      <c r="L34" s="4"/>
      <c r="M34" s="4"/>
      <c r="N34" s="8"/>
      <c r="O34" s="4"/>
      <c r="P34" s="4"/>
      <c r="Q34" s="8"/>
    </row>
    <row r="35" spans="1:17" s="1" customFormat="1" ht="84" customHeight="1">
      <c r="A35" s="12"/>
      <c r="B35" s="4"/>
      <c r="C35" s="7"/>
      <c r="D35" s="7"/>
      <c r="E35" s="7"/>
      <c r="F35" s="4"/>
      <c r="G35" s="155"/>
      <c r="H35" s="4"/>
      <c r="I35" s="8"/>
      <c r="J35" s="4"/>
      <c r="K35" s="4"/>
      <c r="L35" s="4"/>
      <c r="M35" s="4"/>
      <c r="N35" s="8"/>
      <c r="O35" s="4"/>
      <c r="P35" s="4"/>
      <c r="Q35" s="8"/>
    </row>
    <row r="36" spans="1:17" s="1" customFormat="1" ht="84" customHeight="1">
      <c r="A36" s="12"/>
      <c r="B36" s="4"/>
      <c r="C36" s="7"/>
      <c r="D36" s="7"/>
      <c r="E36" s="7"/>
      <c r="F36" s="4"/>
      <c r="G36" s="155"/>
      <c r="H36" s="4"/>
      <c r="I36" s="8"/>
      <c r="J36" s="4"/>
      <c r="K36" s="4"/>
      <c r="L36" s="4"/>
      <c r="M36" s="4"/>
      <c r="N36" s="8"/>
      <c r="O36" s="4"/>
      <c r="P36" s="4"/>
      <c r="Q36" s="8"/>
    </row>
    <row r="37" spans="1:17" s="68" customFormat="1" ht="143.25" customHeight="1">
      <c r="A37" s="12"/>
      <c r="B37" s="4"/>
      <c r="C37" s="7"/>
      <c r="D37" s="7"/>
      <c r="E37" s="7"/>
      <c r="F37" s="4"/>
      <c r="G37" s="155"/>
      <c r="H37" s="4"/>
      <c r="I37" s="8"/>
      <c r="J37" s="4"/>
      <c r="K37" s="4"/>
      <c r="L37" s="4"/>
      <c r="M37" s="4"/>
      <c r="N37" s="8"/>
      <c r="O37" s="4"/>
      <c r="P37" s="4"/>
      <c r="Q37" s="8"/>
    </row>
    <row r="38" spans="1:17" s="68" customFormat="1" ht="118.5" customHeight="1">
      <c r="A38" s="12"/>
      <c r="B38" s="4"/>
      <c r="C38" s="7"/>
      <c r="D38" s="7"/>
      <c r="E38" s="7"/>
      <c r="F38" s="4"/>
      <c r="G38" s="155"/>
      <c r="H38" s="4"/>
      <c r="I38" s="8"/>
      <c r="J38" s="4"/>
      <c r="K38" s="4"/>
      <c r="L38" s="4"/>
      <c r="M38" s="4"/>
      <c r="N38" s="8"/>
      <c r="O38" s="4"/>
      <c r="P38" s="4"/>
      <c r="Q38" s="8"/>
    </row>
    <row r="39" spans="1:17" s="68" customFormat="1" ht="118.5" customHeight="1">
      <c r="A39" s="12"/>
      <c r="B39" s="4"/>
      <c r="C39" s="7"/>
      <c r="D39" s="7"/>
      <c r="E39" s="7"/>
      <c r="F39" s="4"/>
      <c r="G39" s="155"/>
      <c r="H39" s="4"/>
      <c r="I39" s="8"/>
      <c r="J39" s="4"/>
      <c r="K39" s="4"/>
      <c r="L39" s="4"/>
      <c r="M39" s="4"/>
      <c r="N39" s="8"/>
      <c r="O39" s="4"/>
      <c r="P39" s="4"/>
      <c r="Q39" s="8"/>
    </row>
    <row r="40" spans="1:17" s="68" customFormat="1" ht="83.25" customHeight="1">
      <c r="A40" s="12"/>
      <c r="B40" s="4"/>
      <c r="C40" s="7"/>
      <c r="D40" s="7"/>
      <c r="E40" s="7"/>
      <c r="F40" s="4"/>
      <c r="G40" s="155"/>
      <c r="H40" s="4"/>
      <c r="I40" s="8"/>
      <c r="J40" s="4"/>
      <c r="K40" s="4"/>
      <c r="L40" s="4"/>
      <c r="M40" s="4"/>
      <c r="N40" s="8"/>
      <c r="O40" s="4"/>
      <c r="P40" s="4"/>
      <c r="Q40" s="8"/>
    </row>
    <row r="41" spans="1:17" s="1" customFormat="1" ht="84" customHeight="1">
      <c r="A41" s="12"/>
      <c r="B41" s="4"/>
      <c r="C41" s="7"/>
      <c r="D41" s="7"/>
      <c r="E41" s="7"/>
      <c r="F41" s="4"/>
      <c r="G41" s="155"/>
      <c r="H41" s="4"/>
      <c r="I41" s="8"/>
      <c r="J41" s="4"/>
      <c r="K41" s="4"/>
      <c r="L41" s="4"/>
      <c r="M41" s="4"/>
      <c r="N41" s="8"/>
      <c r="O41" s="4"/>
      <c r="P41" s="4"/>
      <c r="Q41" s="8"/>
    </row>
    <row r="42" spans="1:17" s="1" customFormat="1" ht="84" customHeight="1">
      <c r="A42" s="12"/>
      <c r="B42" s="4"/>
      <c r="C42" s="7"/>
      <c r="D42" s="7"/>
      <c r="E42" s="7"/>
      <c r="F42" s="4"/>
      <c r="G42" s="155"/>
      <c r="H42" s="4"/>
      <c r="I42" s="8"/>
      <c r="J42" s="4"/>
      <c r="K42" s="4"/>
      <c r="L42" s="4"/>
      <c r="M42" s="4"/>
      <c r="N42" s="8"/>
      <c r="O42" s="4"/>
      <c r="P42" s="4"/>
      <c r="Q42" s="8"/>
    </row>
    <row r="43" spans="1:17" s="1" customFormat="1" ht="84" customHeight="1">
      <c r="A43" s="12"/>
      <c r="B43" s="4"/>
      <c r="C43" s="7"/>
      <c r="D43" s="7"/>
      <c r="E43" s="7"/>
      <c r="F43" s="4"/>
      <c r="G43" s="155"/>
      <c r="H43" s="4"/>
      <c r="I43" s="8"/>
      <c r="J43" s="4"/>
      <c r="K43" s="4"/>
      <c r="L43" s="4"/>
      <c r="M43" s="4"/>
      <c r="N43" s="8"/>
      <c r="O43" s="4"/>
      <c r="P43" s="4"/>
      <c r="Q43" s="8"/>
    </row>
    <row r="44" spans="1:17" s="1" customFormat="1" ht="57.75" customHeight="1">
      <c r="A44" s="12"/>
      <c r="B44" s="4"/>
      <c r="C44" s="7"/>
      <c r="D44" s="7"/>
      <c r="E44" s="7"/>
      <c r="F44" s="4"/>
      <c r="G44" s="155"/>
      <c r="H44" s="4"/>
      <c r="I44" s="8"/>
      <c r="J44" s="4"/>
      <c r="K44" s="4"/>
      <c r="L44" s="4"/>
      <c r="M44" s="4"/>
      <c r="N44" s="8"/>
      <c r="O44" s="4"/>
      <c r="P44" s="4"/>
      <c r="Q44" s="8"/>
    </row>
    <row r="45" spans="1:17" s="1" customFormat="1" ht="126" customHeight="1">
      <c r="A45" s="12"/>
      <c r="B45" s="4"/>
      <c r="C45" s="7"/>
      <c r="D45" s="7"/>
      <c r="E45" s="7"/>
      <c r="F45" s="4"/>
      <c r="G45" s="155"/>
      <c r="H45" s="4"/>
      <c r="I45" s="8"/>
      <c r="J45" s="4"/>
      <c r="K45" s="4"/>
      <c r="L45" s="4"/>
      <c r="M45" s="4"/>
      <c r="N45" s="8"/>
      <c r="O45" s="4"/>
      <c r="P45" s="4"/>
      <c r="Q45" s="8"/>
    </row>
    <row r="46" spans="1:17" s="1" customFormat="1" ht="127.5" customHeight="1">
      <c r="A46" s="12"/>
      <c r="B46" s="4"/>
      <c r="C46" s="7"/>
      <c r="D46" s="7"/>
      <c r="E46" s="7"/>
      <c r="F46" s="4"/>
      <c r="G46" s="155"/>
      <c r="H46" s="4"/>
      <c r="I46" s="8"/>
      <c r="J46" s="4"/>
      <c r="K46" s="4"/>
      <c r="L46" s="4"/>
      <c r="M46" s="4"/>
      <c r="N46" s="8"/>
      <c r="O46" s="4"/>
      <c r="P46" s="4"/>
      <c r="Q46" s="8"/>
    </row>
    <row r="47" spans="1:17" s="1" customFormat="1" ht="84" customHeight="1">
      <c r="A47" s="12"/>
      <c r="B47" s="4"/>
      <c r="C47" s="7"/>
      <c r="D47" s="7"/>
      <c r="E47" s="7"/>
      <c r="F47" s="4"/>
      <c r="G47" s="155"/>
      <c r="H47" s="4"/>
      <c r="I47" s="8"/>
      <c r="J47" s="4"/>
      <c r="K47" s="4"/>
      <c r="L47" s="4"/>
      <c r="M47" s="4"/>
      <c r="N47" s="8"/>
      <c r="O47" s="4"/>
      <c r="P47" s="4"/>
      <c r="Q47" s="8"/>
    </row>
    <row r="48" spans="1:17" s="1" customFormat="1" ht="84" customHeight="1">
      <c r="A48" s="12"/>
      <c r="B48" s="4"/>
      <c r="C48" s="7"/>
      <c r="D48" s="7"/>
      <c r="E48" s="7"/>
      <c r="F48" s="4"/>
      <c r="G48" s="155"/>
      <c r="H48" s="4"/>
      <c r="I48" s="8"/>
      <c r="J48" s="4"/>
      <c r="K48" s="4"/>
      <c r="L48" s="4"/>
      <c r="M48" s="4"/>
      <c r="N48" s="8"/>
      <c r="O48" s="4"/>
      <c r="P48" s="4"/>
      <c r="Q48" s="8"/>
    </row>
    <row r="49" spans="1:17" s="1" customFormat="1" ht="59.25" customHeight="1">
      <c r="A49" s="12"/>
      <c r="B49" s="4"/>
      <c r="C49" s="7"/>
      <c r="D49" s="7"/>
      <c r="E49" s="7"/>
      <c r="F49" s="4"/>
      <c r="G49" s="155"/>
      <c r="H49" s="4"/>
      <c r="I49" s="8"/>
      <c r="J49" s="4"/>
      <c r="K49" s="4"/>
      <c r="L49" s="4"/>
      <c r="M49" s="4"/>
      <c r="N49" s="8"/>
      <c r="O49" s="4"/>
      <c r="P49" s="4"/>
      <c r="Q49" s="8"/>
    </row>
    <row r="50" spans="1:17" s="3" customFormat="1" ht="60" customHeight="1">
      <c r="A50" s="12"/>
      <c r="B50" s="4"/>
      <c r="C50" s="7"/>
      <c r="D50" s="7"/>
      <c r="E50" s="7"/>
      <c r="F50" s="4"/>
      <c r="G50" s="155"/>
      <c r="H50" s="4"/>
      <c r="I50" s="8"/>
      <c r="J50" s="4"/>
      <c r="K50" s="4"/>
      <c r="L50" s="4"/>
      <c r="M50" s="4"/>
      <c r="N50" s="8"/>
      <c r="O50" s="4"/>
      <c r="P50" s="4"/>
      <c r="Q50" s="8"/>
    </row>
    <row r="51" spans="1:16" ht="60.75" customHeight="1">
      <c r="A51" s="12"/>
      <c r="B51" s="4"/>
      <c r="C51" s="7"/>
      <c r="D51" s="7"/>
      <c r="E51" s="7"/>
      <c r="F51" s="4"/>
      <c r="H51" s="4"/>
      <c r="J51" s="4"/>
      <c r="K51" s="4"/>
      <c r="L51" s="4"/>
      <c r="M51" s="4"/>
      <c r="O51" s="4"/>
      <c r="P51" s="4"/>
    </row>
    <row r="52" spans="1:16" ht="19.5" customHeight="1">
      <c r="A52" s="12"/>
      <c r="B52" s="4"/>
      <c r="C52" s="7"/>
      <c r="D52" s="7"/>
      <c r="E52" s="7"/>
      <c r="F52" s="4"/>
      <c r="H52" s="4"/>
      <c r="J52" s="4"/>
      <c r="K52" s="4"/>
      <c r="L52" s="4"/>
      <c r="M52" s="4"/>
      <c r="O52" s="4"/>
      <c r="P52" s="4"/>
    </row>
    <row r="53" spans="1:16" ht="19.5" customHeight="1">
      <c r="A53" s="12"/>
      <c r="B53" s="4"/>
      <c r="C53" s="7"/>
      <c r="D53" s="7"/>
      <c r="E53" s="7"/>
      <c r="F53" s="4"/>
      <c r="H53" s="4"/>
      <c r="J53" s="4"/>
      <c r="K53" s="4"/>
      <c r="L53" s="4"/>
      <c r="M53" s="4"/>
      <c r="O53" s="4"/>
      <c r="P53" s="4"/>
    </row>
    <row r="54" spans="1:16" ht="19.5" customHeight="1">
      <c r="A54" s="12"/>
      <c r="B54" s="4"/>
      <c r="C54" s="7"/>
      <c r="D54" s="7"/>
      <c r="E54" s="7"/>
      <c r="F54" s="4"/>
      <c r="H54" s="4"/>
      <c r="J54" s="4"/>
      <c r="K54" s="4"/>
      <c r="L54" s="4"/>
      <c r="M54" s="4"/>
      <c r="O54" s="4"/>
      <c r="P54" s="4"/>
    </row>
    <row r="55" spans="1:16" ht="19.5" customHeight="1">
      <c r="A55" s="12"/>
      <c r="B55" s="4"/>
      <c r="C55" s="7"/>
      <c r="D55" s="7"/>
      <c r="E55" s="7"/>
      <c r="F55" s="4"/>
      <c r="H55" s="4"/>
      <c r="J55" s="4"/>
      <c r="K55" s="4"/>
      <c r="L55" s="4"/>
      <c r="M55" s="4"/>
      <c r="O55" s="4"/>
      <c r="P55" s="4"/>
    </row>
    <row r="56" spans="1:16" ht="19.5" customHeight="1">
      <c r="A56" s="12"/>
      <c r="B56" s="4"/>
      <c r="C56" s="7"/>
      <c r="D56" s="7"/>
      <c r="E56" s="7"/>
      <c r="F56" s="4"/>
      <c r="H56" s="4"/>
      <c r="J56" s="4"/>
      <c r="K56" s="4"/>
      <c r="L56" s="4"/>
      <c r="M56" s="4"/>
      <c r="O56" s="4"/>
      <c r="P56" s="4"/>
    </row>
    <row r="57" spans="1:16" ht="19.5" customHeight="1">
      <c r="A57" s="12"/>
      <c r="B57" s="4"/>
      <c r="C57" s="7"/>
      <c r="D57" s="7"/>
      <c r="E57" s="7"/>
      <c r="F57" s="4"/>
      <c r="H57" s="4"/>
      <c r="J57" s="4"/>
      <c r="K57" s="4"/>
      <c r="L57" s="4"/>
      <c r="M57" s="4"/>
      <c r="O57" s="4"/>
      <c r="P57" s="4"/>
    </row>
    <row r="58" spans="1:16" ht="19.5" customHeight="1">
      <c r="A58" s="12"/>
      <c r="B58" s="4"/>
      <c r="C58" s="7"/>
      <c r="D58" s="7"/>
      <c r="E58" s="7"/>
      <c r="F58" s="4"/>
      <c r="H58" s="4"/>
      <c r="J58" s="4"/>
      <c r="K58" s="4"/>
      <c r="L58" s="4"/>
      <c r="M58" s="4"/>
      <c r="O58" s="4"/>
      <c r="P58" s="4"/>
    </row>
    <row r="59" spans="1:16" ht="19.5" customHeight="1">
      <c r="A59" s="12"/>
      <c r="B59" s="4"/>
      <c r="C59" s="7"/>
      <c r="D59" s="7"/>
      <c r="E59" s="7"/>
      <c r="F59" s="4"/>
      <c r="H59" s="4"/>
      <c r="J59" s="4"/>
      <c r="K59" s="4"/>
      <c r="L59" s="4"/>
      <c r="M59" s="4"/>
      <c r="O59" s="4"/>
      <c r="P59" s="4"/>
    </row>
    <row r="60" spans="1:16" ht="19.5" customHeight="1">
      <c r="A60" s="12"/>
      <c r="B60" s="4"/>
      <c r="C60" s="7"/>
      <c r="D60" s="7"/>
      <c r="E60" s="7"/>
      <c r="F60" s="4"/>
      <c r="H60" s="4"/>
      <c r="J60" s="4"/>
      <c r="K60" s="4"/>
      <c r="L60" s="4"/>
      <c r="M60" s="4"/>
      <c r="O60" s="4"/>
      <c r="P60" s="4"/>
    </row>
    <row r="61" spans="1:16" ht="19.5" customHeight="1">
      <c r="A61" s="12"/>
      <c r="B61" s="4"/>
      <c r="C61" s="7"/>
      <c r="D61" s="7"/>
      <c r="E61" s="7"/>
      <c r="F61" s="4"/>
      <c r="H61" s="4"/>
      <c r="J61" s="4"/>
      <c r="K61" s="4"/>
      <c r="L61" s="4"/>
      <c r="M61" s="4"/>
      <c r="O61" s="4"/>
      <c r="P61" s="4"/>
    </row>
    <row r="62" spans="1:16" ht="19.5" customHeight="1">
      <c r="A62" s="12"/>
      <c r="B62" s="4"/>
      <c r="C62" s="7"/>
      <c r="D62" s="7"/>
      <c r="E62" s="7"/>
      <c r="F62" s="4"/>
      <c r="H62" s="4"/>
      <c r="J62" s="4"/>
      <c r="K62" s="4"/>
      <c r="L62" s="4"/>
      <c r="M62" s="4"/>
      <c r="O62" s="4"/>
      <c r="P62" s="4"/>
    </row>
    <row r="63" spans="1:16" ht="19.5" customHeight="1">
      <c r="A63" s="12"/>
      <c r="B63" s="4"/>
      <c r="C63" s="7"/>
      <c r="D63" s="7"/>
      <c r="E63" s="7"/>
      <c r="F63" s="4"/>
      <c r="H63" s="4"/>
      <c r="J63" s="4"/>
      <c r="K63" s="4"/>
      <c r="L63" s="4"/>
      <c r="M63" s="4"/>
      <c r="O63" s="4"/>
      <c r="P63" s="4"/>
    </row>
    <row r="64" spans="1:16" ht="19.5" customHeight="1">
      <c r="A64" s="12"/>
      <c r="B64" s="4"/>
      <c r="C64" s="7"/>
      <c r="D64" s="7"/>
      <c r="E64" s="7"/>
      <c r="F64" s="4"/>
      <c r="H64" s="4"/>
      <c r="J64" s="4"/>
      <c r="K64" s="4"/>
      <c r="L64" s="4"/>
      <c r="M64" s="4"/>
      <c r="O64" s="4"/>
      <c r="P64" s="4"/>
    </row>
    <row r="65" spans="1:16" ht="18.75">
      <c r="A65" s="12"/>
      <c r="B65" s="4"/>
      <c r="C65" s="7"/>
      <c r="D65" s="7"/>
      <c r="E65" s="7"/>
      <c r="F65" s="4"/>
      <c r="H65" s="4"/>
      <c r="J65" s="4"/>
      <c r="K65" s="4"/>
      <c r="L65" s="4"/>
      <c r="M65" s="4"/>
      <c r="O65" s="4"/>
      <c r="P65" s="4"/>
    </row>
    <row r="66" spans="1:16" ht="18.75">
      <c r="A66" s="12"/>
      <c r="B66" s="4"/>
      <c r="C66" s="7"/>
      <c r="D66" s="7"/>
      <c r="E66" s="7"/>
      <c r="F66" s="4"/>
      <c r="H66" s="4"/>
      <c r="J66" s="4"/>
      <c r="K66" s="4"/>
      <c r="L66" s="4"/>
      <c r="M66" s="4"/>
      <c r="O66" s="4"/>
      <c r="P66" s="4"/>
    </row>
    <row r="67" spans="1:16" ht="18.75">
      <c r="A67" s="12"/>
      <c r="B67" s="4"/>
      <c r="C67" s="7"/>
      <c r="D67" s="7"/>
      <c r="E67" s="7"/>
      <c r="F67" s="4"/>
      <c r="H67" s="4"/>
      <c r="J67" s="4"/>
      <c r="K67" s="4"/>
      <c r="L67" s="4"/>
      <c r="M67" s="4"/>
      <c r="O67" s="4"/>
      <c r="P67" s="4"/>
    </row>
    <row r="68" spans="1:16" ht="18.75">
      <c r="A68" s="12"/>
      <c r="B68" s="4"/>
      <c r="C68" s="7"/>
      <c r="D68" s="7"/>
      <c r="E68" s="7"/>
      <c r="F68" s="4"/>
      <c r="H68" s="4"/>
      <c r="J68" s="4"/>
      <c r="K68" s="4"/>
      <c r="L68" s="4"/>
      <c r="M68" s="4"/>
      <c r="O68" s="4"/>
      <c r="P68" s="4"/>
    </row>
    <row r="69" spans="1:16" ht="18.75">
      <c r="A69" s="12"/>
      <c r="B69" s="4"/>
      <c r="C69" s="7"/>
      <c r="D69" s="7"/>
      <c r="E69" s="7"/>
      <c r="F69" s="4"/>
      <c r="H69" s="4"/>
      <c r="J69" s="4"/>
      <c r="K69" s="4"/>
      <c r="L69" s="4"/>
      <c r="M69" s="4"/>
      <c r="O69" s="4"/>
      <c r="P69" s="4"/>
    </row>
    <row r="70" spans="1:16" ht="18.75">
      <c r="A70" s="12"/>
      <c r="B70" s="4"/>
      <c r="C70" s="7"/>
      <c r="D70" s="7"/>
      <c r="E70" s="7"/>
      <c r="F70" s="4"/>
      <c r="H70" s="4"/>
      <c r="J70" s="4"/>
      <c r="K70" s="4"/>
      <c r="L70" s="4"/>
      <c r="M70" s="4"/>
      <c r="O70" s="4"/>
      <c r="P70" s="4"/>
    </row>
    <row r="71" spans="1:16" ht="18.75">
      <c r="A71" s="12"/>
      <c r="B71" s="4"/>
      <c r="C71" s="7"/>
      <c r="D71" s="7"/>
      <c r="E71" s="7"/>
      <c r="F71" s="4"/>
      <c r="H71" s="4"/>
      <c r="J71" s="4"/>
      <c r="K71" s="4"/>
      <c r="L71" s="4"/>
      <c r="M71" s="4"/>
      <c r="O71" s="4"/>
      <c r="P71" s="4"/>
    </row>
    <row r="72" spans="1:16" ht="18.75">
      <c r="A72" s="12"/>
      <c r="B72" s="4"/>
      <c r="C72" s="7"/>
      <c r="D72" s="7"/>
      <c r="E72" s="7"/>
      <c r="F72" s="4"/>
      <c r="H72" s="4"/>
      <c r="J72" s="4"/>
      <c r="K72" s="4"/>
      <c r="L72" s="4"/>
      <c r="M72" s="4"/>
      <c r="O72" s="4"/>
      <c r="P72" s="4"/>
    </row>
    <row r="73" spans="1:16" ht="18.75">
      <c r="A73" s="12"/>
      <c r="B73" s="4"/>
      <c r="C73" s="7"/>
      <c r="D73" s="7"/>
      <c r="E73" s="7"/>
      <c r="F73" s="4"/>
      <c r="H73" s="4"/>
      <c r="J73" s="4"/>
      <c r="K73" s="4"/>
      <c r="L73" s="4"/>
      <c r="M73" s="4"/>
      <c r="O73" s="4"/>
      <c r="P73" s="4"/>
    </row>
    <row r="74" spans="1:16" ht="18.75">
      <c r="A74" s="12"/>
      <c r="B74" s="4"/>
      <c r="C74" s="7"/>
      <c r="D74" s="7"/>
      <c r="E74" s="7"/>
      <c r="F74" s="4"/>
      <c r="H74" s="4"/>
      <c r="J74" s="4"/>
      <c r="K74" s="4"/>
      <c r="L74" s="4"/>
      <c r="M74" s="4"/>
      <c r="O74" s="4"/>
      <c r="P74" s="4"/>
    </row>
    <row r="75" spans="1:16" ht="18.75">
      <c r="A75" s="12"/>
      <c r="B75" s="4"/>
      <c r="C75" s="7"/>
      <c r="D75" s="7"/>
      <c r="E75" s="7"/>
      <c r="F75" s="4"/>
      <c r="H75" s="4"/>
      <c r="J75" s="4"/>
      <c r="K75" s="4"/>
      <c r="L75" s="4"/>
      <c r="M75" s="4"/>
      <c r="O75" s="4"/>
      <c r="P75" s="4"/>
    </row>
    <row r="76" spans="1:16" ht="18.75">
      <c r="A76" s="12"/>
      <c r="B76" s="4"/>
      <c r="C76" s="7"/>
      <c r="D76" s="7"/>
      <c r="E76" s="7"/>
      <c r="F76" s="4"/>
      <c r="H76" s="4"/>
      <c r="J76" s="4"/>
      <c r="K76" s="4"/>
      <c r="L76" s="4"/>
      <c r="M76" s="4"/>
      <c r="O76" s="4"/>
      <c r="P76" s="4"/>
    </row>
    <row r="77" spans="1:16" ht="18.75">
      <c r="A77" s="12"/>
      <c r="B77" s="4"/>
      <c r="C77" s="7"/>
      <c r="D77" s="7"/>
      <c r="E77" s="7"/>
      <c r="F77" s="4"/>
      <c r="H77" s="4"/>
      <c r="J77" s="4"/>
      <c r="K77" s="4"/>
      <c r="L77" s="4"/>
      <c r="M77" s="4"/>
      <c r="O77" s="4"/>
      <c r="P77" s="4"/>
    </row>
    <row r="78" spans="1:16" ht="18.75">
      <c r="A78" s="12"/>
      <c r="B78" s="4"/>
      <c r="C78" s="7"/>
      <c r="D78" s="7"/>
      <c r="E78" s="7"/>
      <c r="F78" s="4"/>
      <c r="H78" s="4"/>
      <c r="J78" s="4"/>
      <c r="K78" s="4"/>
      <c r="L78" s="4"/>
      <c r="M78" s="4"/>
      <c r="O78" s="4"/>
      <c r="P78" s="4"/>
    </row>
    <row r="79" spans="1:16" ht="18.75">
      <c r="A79" s="12"/>
      <c r="B79" s="4"/>
      <c r="C79" s="7"/>
      <c r="D79" s="7"/>
      <c r="E79" s="7"/>
      <c r="F79" s="4"/>
      <c r="H79" s="4"/>
      <c r="J79" s="4"/>
      <c r="K79" s="4"/>
      <c r="L79" s="4"/>
      <c r="M79" s="4"/>
      <c r="O79" s="4"/>
      <c r="P79" s="4"/>
    </row>
    <row r="80" spans="1:16" ht="18.75">
      <c r="A80" s="12"/>
      <c r="B80" s="4"/>
      <c r="C80" s="7"/>
      <c r="D80" s="7"/>
      <c r="E80" s="7"/>
      <c r="F80" s="4"/>
      <c r="H80" s="4"/>
      <c r="J80" s="4"/>
      <c r="K80" s="4"/>
      <c r="L80" s="4"/>
      <c r="M80" s="4"/>
      <c r="O80" s="4"/>
      <c r="P80" s="4"/>
    </row>
    <row r="81" spans="1:16" ht="18.75">
      <c r="A81" s="12"/>
      <c r="B81" s="4"/>
      <c r="C81" s="7"/>
      <c r="D81" s="7"/>
      <c r="E81" s="7"/>
      <c r="F81" s="4"/>
      <c r="H81" s="4"/>
      <c r="J81" s="4"/>
      <c r="K81" s="4"/>
      <c r="L81" s="4"/>
      <c r="M81" s="4"/>
      <c r="O81" s="4"/>
      <c r="P81" s="4"/>
    </row>
    <row r="82" spans="1:16" ht="18.75">
      <c r="A82" s="12"/>
      <c r="B82" s="4"/>
      <c r="C82" s="7"/>
      <c r="D82" s="7"/>
      <c r="E82" s="7"/>
      <c r="F82" s="4"/>
      <c r="H82" s="4"/>
      <c r="J82" s="4"/>
      <c r="K82" s="4"/>
      <c r="L82" s="4"/>
      <c r="M82" s="4"/>
      <c r="O82" s="4"/>
      <c r="P82" s="4"/>
    </row>
    <row r="83" spans="1:16" ht="18.75">
      <c r="A83" s="12"/>
      <c r="B83" s="4"/>
      <c r="C83" s="7"/>
      <c r="D83" s="7"/>
      <c r="E83" s="7"/>
      <c r="F83" s="4"/>
      <c r="H83" s="4"/>
      <c r="J83" s="4"/>
      <c r="K83" s="4"/>
      <c r="L83" s="4"/>
      <c r="M83" s="4"/>
      <c r="O83" s="4"/>
      <c r="P83" s="4"/>
    </row>
    <row r="84" spans="1:16" ht="18.75">
      <c r="A84" s="12"/>
      <c r="B84" s="4"/>
      <c r="C84" s="7"/>
      <c r="D84" s="7"/>
      <c r="E84" s="7"/>
      <c r="F84" s="4"/>
      <c r="H84" s="4"/>
      <c r="J84" s="4"/>
      <c r="K84" s="4"/>
      <c r="L84" s="4"/>
      <c r="M84" s="4"/>
      <c r="O84" s="4"/>
      <c r="P84" s="4"/>
    </row>
    <row r="85" spans="1:16" ht="18.75">
      <c r="A85" s="12"/>
      <c r="B85" s="4"/>
      <c r="C85" s="7"/>
      <c r="D85" s="7"/>
      <c r="E85" s="7"/>
      <c r="F85" s="4"/>
      <c r="H85" s="4"/>
      <c r="J85" s="4"/>
      <c r="K85" s="4"/>
      <c r="L85" s="4"/>
      <c r="M85" s="4"/>
      <c r="O85" s="4"/>
      <c r="P85" s="4"/>
    </row>
    <row r="86" spans="1:16" ht="18.75">
      <c r="A86" s="12"/>
      <c r="B86" s="4"/>
      <c r="C86" s="7"/>
      <c r="D86" s="7"/>
      <c r="E86" s="7"/>
      <c r="F86" s="4"/>
      <c r="H86" s="4"/>
      <c r="J86" s="4"/>
      <c r="K86" s="4"/>
      <c r="L86" s="4"/>
      <c r="M86" s="4"/>
      <c r="O86" s="4"/>
      <c r="P86" s="4"/>
    </row>
    <row r="87" spans="1:16" ht="18.75">
      <c r="A87" s="12"/>
      <c r="B87" s="4"/>
      <c r="C87" s="7"/>
      <c r="D87" s="7"/>
      <c r="E87" s="7"/>
      <c r="F87" s="4"/>
      <c r="H87" s="4"/>
      <c r="J87" s="4"/>
      <c r="K87" s="4"/>
      <c r="L87" s="4"/>
      <c r="M87" s="4"/>
      <c r="O87" s="4"/>
      <c r="P87" s="4"/>
    </row>
    <row r="88" spans="1:16" ht="18.75">
      <c r="A88" s="12"/>
      <c r="B88" s="4"/>
      <c r="C88" s="7"/>
      <c r="D88" s="7"/>
      <c r="E88" s="7"/>
      <c r="F88" s="4"/>
      <c r="H88" s="4"/>
      <c r="J88" s="4"/>
      <c r="K88" s="4"/>
      <c r="L88" s="4"/>
      <c r="M88" s="4"/>
      <c r="O88" s="4"/>
      <c r="P88" s="4"/>
    </row>
    <row r="89" spans="1:16" ht="18.75">
      <c r="A89" s="12"/>
      <c r="B89" s="4"/>
      <c r="C89" s="7"/>
      <c r="D89" s="7"/>
      <c r="E89" s="7"/>
      <c r="F89" s="4"/>
      <c r="H89" s="4"/>
      <c r="J89" s="4"/>
      <c r="K89" s="4"/>
      <c r="L89" s="4"/>
      <c r="M89" s="4"/>
      <c r="O89" s="4"/>
      <c r="P89" s="4"/>
    </row>
    <row r="90" spans="1:16" ht="18.75">
      <c r="A90" s="12"/>
      <c r="B90" s="4"/>
      <c r="C90" s="7"/>
      <c r="D90" s="7"/>
      <c r="E90" s="7"/>
      <c r="F90" s="4"/>
      <c r="H90" s="4"/>
      <c r="J90" s="4"/>
      <c r="K90" s="4"/>
      <c r="L90" s="4"/>
      <c r="M90" s="4"/>
      <c r="O90" s="4"/>
      <c r="P90" s="4"/>
    </row>
    <row r="91" spans="1:16" ht="18.75">
      <c r="A91" s="12"/>
      <c r="B91" s="4"/>
      <c r="C91" s="7"/>
      <c r="D91" s="7"/>
      <c r="E91" s="7"/>
      <c r="F91" s="4"/>
      <c r="H91" s="4"/>
      <c r="J91" s="4"/>
      <c r="K91" s="4"/>
      <c r="L91" s="4"/>
      <c r="M91" s="4"/>
      <c r="O91" s="4"/>
      <c r="P91" s="4"/>
    </row>
    <row r="92" spans="1:16" ht="18.75">
      <c r="A92" s="12"/>
      <c r="B92" s="4"/>
      <c r="C92" s="7"/>
      <c r="D92" s="7"/>
      <c r="E92" s="7"/>
      <c r="F92" s="4"/>
      <c r="H92" s="4"/>
      <c r="J92" s="4"/>
      <c r="K92" s="4"/>
      <c r="L92" s="4"/>
      <c r="M92" s="4"/>
      <c r="O92" s="4"/>
      <c r="P92" s="4"/>
    </row>
    <row r="93" spans="1:16" ht="18.75">
      <c r="A93" s="12"/>
      <c r="B93" s="4"/>
      <c r="C93" s="7"/>
      <c r="D93" s="7"/>
      <c r="E93" s="7"/>
      <c r="F93" s="4"/>
      <c r="H93" s="4"/>
      <c r="J93" s="4"/>
      <c r="K93" s="4"/>
      <c r="L93" s="4"/>
      <c r="M93" s="4"/>
      <c r="O93" s="4"/>
      <c r="P93" s="4"/>
    </row>
    <row r="94" spans="1:16" ht="18.75">
      <c r="A94" s="12"/>
      <c r="B94" s="4"/>
      <c r="C94" s="7"/>
      <c r="D94" s="7"/>
      <c r="E94" s="7"/>
      <c r="F94" s="4"/>
      <c r="H94" s="4"/>
      <c r="J94" s="4"/>
      <c r="K94" s="4"/>
      <c r="L94" s="4"/>
      <c r="M94" s="4"/>
      <c r="O94" s="4"/>
      <c r="P94" s="4"/>
    </row>
    <row r="95" spans="1:16" ht="18.75">
      <c r="A95" s="12"/>
      <c r="B95" s="4"/>
      <c r="C95" s="7"/>
      <c r="D95" s="7"/>
      <c r="E95" s="7"/>
      <c r="F95" s="4"/>
      <c r="H95" s="4"/>
      <c r="J95" s="4"/>
      <c r="K95" s="4"/>
      <c r="L95" s="4"/>
      <c r="M95" s="4"/>
      <c r="O95" s="4"/>
      <c r="P95" s="4"/>
    </row>
    <row r="96" spans="1:16" ht="18.75">
      <c r="A96" s="12"/>
      <c r="B96" s="4"/>
      <c r="C96" s="7"/>
      <c r="D96" s="7"/>
      <c r="E96" s="7"/>
      <c r="F96" s="4"/>
      <c r="H96" s="4"/>
      <c r="J96" s="4"/>
      <c r="K96" s="4"/>
      <c r="L96" s="4"/>
      <c r="M96" s="4"/>
      <c r="O96" s="4"/>
      <c r="P96" s="4"/>
    </row>
    <row r="97" spans="1:16" ht="18.75">
      <c r="A97" s="12"/>
      <c r="B97" s="4"/>
      <c r="C97" s="7"/>
      <c r="D97" s="7"/>
      <c r="E97" s="7"/>
      <c r="F97" s="4"/>
      <c r="H97" s="4"/>
      <c r="J97" s="4"/>
      <c r="K97" s="4"/>
      <c r="L97" s="4"/>
      <c r="M97" s="4"/>
      <c r="O97" s="4"/>
      <c r="P97" s="4"/>
    </row>
    <row r="98" spans="1:16" ht="18.75">
      <c r="A98" s="12"/>
      <c r="B98" s="4"/>
      <c r="C98" s="7"/>
      <c r="D98" s="7"/>
      <c r="E98" s="7"/>
      <c r="F98" s="4"/>
      <c r="H98" s="4"/>
      <c r="J98" s="4"/>
      <c r="K98" s="4"/>
      <c r="L98" s="4"/>
      <c r="M98" s="4"/>
      <c r="O98" s="4"/>
      <c r="P98" s="4"/>
    </row>
    <row r="99" spans="1:16" ht="18.75">
      <c r="A99" s="12"/>
      <c r="B99" s="4"/>
      <c r="C99" s="7"/>
      <c r="D99" s="7"/>
      <c r="E99" s="7"/>
      <c r="F99" s="4"/>
      <c r="H99" s="4"/>
      <c r="J99" s="4"/>
      <c r="K99" s="4"/>
      <c r="L99" s="4"/>
      <c r="M99" s="4"/>
      <c r="O99" s="4"/>
      <c r="P99" s="4"/>
    </row>
    <row r="100" spans="1:16" ht="18.75">
      <c r="A100" s="12"/>
      <c r="B100" s="4"/>
      <c r="C100" s="7"/>
      <c r="D100" s="7"/>
      <c r="E100" s="7"/>
      <c r="F100" s="4"/>
      <c r="H100" s="4"/>
      <c r="J100" s="4"/>
      <c r="K100" s="4"/>
      <c r="L100" s="4"/>
      <c r="M100" s="4"/>
      <c r="O100" s="4"/>
      <c r="P100" s="4"/>
    </row>
    <row r="101" spans="1:16" ht="18.75">
      <c r="A101" s="12"/>
      <c r="B101" s="4"/>
      <c r="C101" s="7"/>
      <c r="D101" s="7"/>
      <c r="E101" s="7"/>
      <c r="F101" s="4"/>
      <c r="H101" s="4"/>
      <c r="J101" s="4"/>
      <c r="K101" s="4"/>
      <c r="L101" s="4"/>
      <c r="M101" s="4"/>
      <c r="O101" s="4"/>
      <c r="P101" s="4"/>
    </row>
    <row r="102" spans="1:16" ht="18.75">
      <c r="A102" s="12"/>
      <c r="B102" s="4"/>
      <c r="C102" s="7"/>
      <c r="D102" s="7"/>
      <c r="E102" s="7"/>
      <c r="F102" s="4"/>
      <c r="H102" s="4"/>
      <c r="J102" s="4"/>
      <c r="K102" s="4"/>
      <c r="L102" s="4"/>
      <c r="M102" s="4"/>
      <c r="O102" s="4"/>
      <c r="P102" s="4"/>
    </row>
    <row r="103" spans="1:16" ht="18.75">
      <c r="A103" s="12"/>
      <c r="B103" s="4"/>
      <c r="C103" s="7"/>
      <c r="D103" s="7"/>
      <c r="E103" s="7"/>
      <c r="F103" s="4"/>
      <c r="H103" s="4"/>
      <c r="J103" s="4"/>
      <c r="K103" s="4"/>
      <c r="L103" s="4"/>
      <c r="M103" s="4"/>
      <c r="O103" s="4"/>
      <c r="P103" s="4"/>
    </row>
    <row r="104" spans="1:16" ht="18.75">
      <c r="A104" s="12"/>
      <c r="B104" s="4"/>
      <c r="C104" s="7"/>
      <c r="D104" s="7"/>
      <c r="E104" s="7"/>
      <c r="F104" s="4"/>
      <c r="H104" s="4"/>
      <c r="J104" s="4"/>
      <c r="K104" s="4"/>
      <c r="L104" s="4"/>
      <c r="M104" s="4"/>
      <c r="O104" s="4"/>
      <c r="P104" s="4"/>
    </row>
    <row r="105" spans="1:16" ht="18.75">
      <c r="A105" s="12"/>
      <c r="B105" s="4"/>
      <c r="C105" s="7"/>
      <c r="D105" s="7"/>
      <c r="E105" s="7"/>
      <c r="F105" s="4"/>
      <c r="H105" s="4"/>
      <c r="J105" s="4"/>
      <c r="K105" s="4"/>
      <c r="L105" s="4"/>
      <c r="M105" s="4"/>
      <c r="O105" s="4"/>
      <c r="P105" s="4"/>
    </row>
    <row r="106" spans="1:16" ht="18.75">
      <c r="A106" s="12"/>
      <c r="B106" s="4"/>
      <c r="C106" s="7"/>
      <c r="D106" s="7"/>
      <c r="E106" s="7"/>
      <c r="F106" s="4"/>
      <c r="H106" s="4"/>
      <c r="J106" s="4"/>
      <c r="K106" s="4"/>
      <c r="L106" s="4"/>
      <c r="M106" s="4"/>
      <c r="O106" s="4"/>
      <c r="P106" s="4"/>
    </row>
    <row r="107" spans="1:16" ht="18.75">
      <c r="A107" s="12"/>
      <c r="B107" s="4"/>
      <c r="C107" s="7"/>
      <c r="D107" s="7"/>
      <c r="E107" s="7"/>
      <c r="F107" s="4"/>
      <c r="H107" s="4"/>
      <c r="J107" s="4"/>
      <c r="K107" s="4"/>
      <c r="L107" s="4"/>
      <c r="M107" s="4"/>
      <c r="O107" s="4"/>
      <c r="P107" s="4"/>
    </row>
    <row r="108" spans="1:16" ht="18.75">
      <c r="A108" s="12"/>
      <c r="B108" s="4"/>
      <c r="C108" s="7"/>
      <c r="D108" s="7"/>
      <c r="E108" s="7"/>
      <c r="F108" s="4"/>
      <c r="H108" s="4"/>
      <c r="J108" s="4"/>
      <c r="K108" s="4"/>
      <c r="L108" s="4"/>
      <c r="M108" s="4"/>
      <c r="O108" s="4"/>
      <c r="P108" s="4"/>
    </row>
    <row r="109" spans="1:16" ht="18.75">
      <c r="A109" s="12"/>
      <c r="B109" s="4"/>
      <c r="C109" s="7"/>
      <c r="D109" s="7"/>
      <c r="E109" s="7"/>
      <c r="F109" s="4"/>
      <c r="H109" s="4"/>
      <c r="J109" s="4"/>
      <c r="K109" s="4"/>
      <c r="L109" s="4"/>
      <c r="M109" s="4"/>
      <c r="O109" s="4"/>
      <c r="P109" s="4"/>
    </row>
    <row r="110" spans="1:16" ht="18.75">
      <c r="A110" s="12"/>
      <c r="B110" s="4"/>
      <c r="C110" s="7"/>
      <c r="D110" s="7"/>
      <c r="E110" s="7"/>
      <c r="F110" s="4"/>
      <c r="H110" s="4"/>
      <c r="J110" s="4"/>
      <c r="K110" s="4"/>
      <c r="L110" s="4"/>
      <c r="M110" s="4"/>
      <c r="O110" s="4"/>
      <c r="P110" s="4"/>
    </row>
    <row r="111" spans="1:16" ht="18.75">
      <c r="A111" s="12"/>
      <c r="B111" s="4"/>
      <c r="C111" s="7"/>
      <c r="D111" s="7"/>
      <c r="E111" s="7"/>
      <c r="F111" s="4"/>
      <c r="H111" s="4"/>
      <c r="J111" s="4"/>
      <c r="K111" s="4"/>
      <c r="L111" s="4"/>
      <c r="M111" s="4"/>
      <c r="O111" s="4"/>
      <c r="P111" s="4"/>
    </row>
    <row r="112" spans="1:16" ht="18.75">
      <c r="A112" s="12"/>
      <c r="B112" s="4"/>
      <c r="C112" s="7"/>
      <c r="D112" s="7"/>
      <c r="E112" s="7"/>
      <c r="F112" s="4"/>
      <c r="H112" s="4"/>
      <c r="J112" s="4"/>
      <c r="K112" s="4"/>
      <c r="L112" s="4"/>
      <c r="M112" s="4"/>
      <c r="O112" s="4"/>
      <c r="P112" s="4"/>
    </row>
    <row r="113" spans="1:16" ht="18.75">
      <c r="A113" s="12"/>
      <c r="B113" s="4"/>
      <c r="C113" s="7"/>
      <c r="D113" s="7"/>
      <c r="E113" s="7"/>
      <c r="F113" s="4"/>
      <c r="H113" s="4"/>
      <c r="J113" s="4"/>
      <c r="K113" s="4"/>
      <c r="L113" s="4"/>
      <c r="M113" s="4"/>
      <c r="O113" s="4"/>
      <c r="P113" s="4"/>
    </row>
    <row r="114" spans="1:16" ht="18.75">
      <c r="A114" s="12"/>
      <c r="B114" s="4"/>
      <c r="C114" s="7"/>
      <c r="D114" s="7"/>
      <c r="E114" s="7"/>
      <c r="F114" s="4"/>
      <c r="H114" s="4"/>
      <c r="J114" s="4"/>
      <c r="K114" s="4"/>
      <c r="L114" s="4"/>
      <c r="M114" s="4"/>
      <c r="O114" s="4"/>
      <c r="P114" s="4"/>
    </row>
    <row r="115" spans="1:16" ht="18.75">
      <c r="A115" s="12"/>
      <c r="B115" s="4"/>
      <c r="C115" s="7"/>
      <c r="D115" s="7"/>
      <c r="E115" s="7"/>
      <c r="F115" s="4"/>
      <c r="H115" s="4"/>
      <c r="J115" s="4"/>
      <c r="K115" s="4"/>
      <c r="L115" s="4"/>
      <c r="M115" s="4"/>
      <c r="O115" s="4"/>
      <c r="P115" s="4"/>
    </row>
    <row r="116" spans="1:16" ht="18.75">
      <c r="A116" s="12"/>
      <c r="B116" s="4"/>
      <c r="C116" s="7"/>
      <c r="D116" s="7"/>
      <c r="E116" s="7"/>
      <c r="F116" s="4"/>
      <c r="H116" s="4"/>
      <c r="J116" s="4"/>
      <c r="K116" s="4"/>
      <c r="L116" s="4"/>
      <c r="M116" s="4"/>
      <c r="O116" s="4"/>
      <c r="P116" s="4"/>
    </row>
    <row r="117" spans="1:16" ht="18.75">
      <c r="A117" s="12"/>
      <c r="B117" s="4"/>
      <c r="C117" s="7"/>
      <c r="D117" s="7"/>
      <c r="E117" s="7"/>
      <c r="F117" s="4"/>
      <c r="H117" s="4"/>
      <c r="J117" s="4"/>
      <c r="K117" s="4"/>
      <c r="L117" s="4"/>
      <c r="M117" s="4"/>
      <c r="O117" s="4"/>
      <c r="P117" s="4"/>
    </row>
    <row r="118" spans="1:16" ht="18.75">
      <c r="A118" s="12"/>
      <c r="B118" s="4"/>
      <c r="C118" s="7"/>
      <c r="D118" s="7"/>
      <c r="E118" s="7"/>
      <c r="F118" s="4"/>
      <c r="H118" s="4"/>
      <c r="J118" s="4"/>
      <c r="K118" s="4"/>
      <c r="L118" s="4"/>
      <c r="M118" s="4"/>
      <c r="O118" s="4"/>
      <c r="P118" s="4"/>
    </row>
    <row r="119" spans="1:16" ht="18.75">
      <c r="A119" s="12"/>
      <c r="B119" s="4"/>
      <c r="C119" s="7"/>
      <c r="D119" s="7"/>
      <c r="E119" s="7"/>
      <c r="F119" s="4"/>
      <c r="H119" s="4"/>
      <c r="J119" s="4"/>
      <c r="K119" s="4"/>
      <c r="L119" s="4"/>
      <c r="M119" s="4"/>
      <c r="O119" s="4"/>
      <c r="P119" s="4"/>
    </row>
    <row r="120" spans="1:16" ht="18.75">
      <c r="A120" s="12"/>
      <c r="B120" s="4"/>
      <c r="C120" s="7"/>
      <c r="D120" s="7"/>
      <c r="E120" s="7"/>
      <c r="F120" s="4"/>
      <c r="H120" s="4"/>
      <c r="J120" s="4"/>
      <c r="K120" s="4"/>
      <c r="L120" s="4"/>
      <c r="M120" s="4"/>
      <c r="O120" s="4"/>
      <c r="P120" s="4"/>
    </row>
    <row r="121" spans="1:16" ht="18.75">
      <c r="A121" s="12"/>
      <c r="B121" s="4"/>
      <c r="C121" s="7"/>
      <c r="D121" s="7"/>
      <c r="E121" s="7"/>
      <c r="F121" s="4"/>
      <c r="H121" s="4"/>
      <c r="J121" s="4"/>
      <c r="K121" s="4"/>
      <c r="L121" s="4"/>
      <c r="M121" s="4"/>
      <c r="O121" s="4"/>
      <c r="P121" s="4"/>
    </row>
    <row r="122" spans="1:16" ht="18.75">
      <c r="A122" s="12"/>
      <c r="B122" s="4"/>
      <c r="C122" s="7"/>
      <c r="D122" s="7"/>
      <c r="E122" s="7"/>
      <c r="F122" s="4"/>
      <c r="H122" s="4"/>
      <c r="J122" s="4"/>
      <c r="K122" s="4"/>
      <c r="L122" s="4"/>
      <c r="M122" s="4"/>
      <c r="O122" s="4"/>
      <c r="P122" s="4"/>
    </row>
    <row r="123" spans="1:16" ht="18.75">
      <c r="A123" s="12"/>
      <c r="B123" s="4"/>
      <c r="C123" s="7"/>
      <c r="D123" s="7"/>
      <c r="E123" s="7"/>
      <c r="F123" s="4"/>
      <c r="H123" s="4"/>
      <c r="J123" s="4"/>
      <c r="K123" s="4"/>
      <c r="L123" s="4"/>
      <c r="M123" s="4"/>
      <c r="O123" s="4"/>
      <c r="P123" s="4"/>
    </row>
    <row r="124" spans="1:16" ht="18.75">
      <c r="A124" s="12"/>
      <c r="B124" s="4"/>
      <c r="C124" s="7"/>
      <c r="D124" s="7"/>
      <c r="E124" s="7"/>
      <c r="F124" s="4"/>
      <c r="H124" s="4"/>
      <c r="J124" s="4"/>
      <c r="K124" s="4"/>
      <c r="L124" s="4"/>
      <c r="M124" s="4"/>
      <c r="O124" s="4"/>
      <c r="P124" s="4"/>
    </row>
    <row r="125" spans="1:16" ht="18.75">
      <c r="A125" s="12"/>
      <c r="B125" s="4"/>
      <c r="C125" s="7"/>
      <c r="D125" s="7"/>
      <c r="E125" s="7"/>
      <c r="F125" s="4"/>
      <c r="H125" s="4"/>
      <c r="J125" s="4"/>
      <c r="K125" s="4"/>
      <c r="L125" s="4"/>
      <c r="M125" s="4"/>
      <c r="O125" s="4"/>
      <c r="P125" s="4"/>
    </row>
    <row r="126" spans="1:16" ht="18.75">
      <c r="A126" s="12"/>
      <c r="B126" s="4"/>
      <c r="C126" s="7"/>
      <c r="D126" s="7"/>
      <c r="E126" s="7"/>
      <c r="F126" s="4"/>
      <c r="H126" s="4"/>
      <c r="J126" s="4"/>
      <c r="K126" s="4"/>
      <c r="L126" s="4"/>
      <c r="M126" s="4"/>
      <c r="O126" s="4"/>
      <c r="P126" s="4"/>
    </row>
    <row r="127" spans="1:16" ht="18.75">
      <c r="A127" s="12"/>
      <c r="B127" s="4"/>
      <c r="C127" s="7"/>
      <c r="D127" s="7"/>
      <c r="E127" s="7"/>
      <c r="F127" s="4"/>
      <c r="H127" s="4"/>
      <c r="J127" s="4"/>
      <c r="K127" s="4"/>
      <c r="L127" s="4"/>
      <c r="M127" s="4"/>
      <c r="O127" s="4"/>
      <c r="P127" s="4"/>
    </row>
    <row r="128" spans="1:16" ht="18.75">
      <c r="A128" s="12"/>
      <c r="B128" s="4"/>
      <c r="C128" s="7"/>
      <c r="D128" s="7"/>
      <c r="E128" s="7"/>
      <c r="F128" s="4"/>
      <c r="H128" s="4"/>
      <c r="J128" s="4"/>
      <c r="K128" s="4"/>
      <c r="L128" s="4"/>
      <c r="M128" s="4"/>
      <c r="O128" s="4"/>
      <c r="P128" s="4"/>
    </row>
    <row r="129" spans="1:16" ht="18.75">
      <c r="A129" s="12"/>
      <c r="B129" s="4"/>
      <c r="C129" s="7"/>
      <c r="D129" s="7"/>
      <c r="E129" s="7"/>
      <c r="F129" s="4"/>
      <c r="H129" s="4"/>
      <c r="J129" s="4"/>
      <c r="K129" s="4"/>
      <c r="L129" s="4"/>
      <c r="M129" s="4"/>
      <c r="O129" s="4"/>
      <c r="P129" s="4"/>
    </row>
    <row r="130" spans="1:16" ht="18.75">
      <c r="A130" s="12"/>
      <c r="B130" s="4"/>
      <c r="C130" s="7"/>
      <c r="D130" s="7"/>
      <c r="E130" s="7"/>
      <c r="F130" s="4"/>
      <c r="H130" s="4"/>
      <c r="J130" s="4"/>
      <c r="K130" s="4"/>
      <c r="L130" s="4"/>
      <c r="M130" s="4"/>
      <c r="O130" s="4"/>
      <c r="P130" s="4"/>
    </row>
    <row r="131" spans="1:16" ht="18.75">
      <c r="A131" s="12"/>
      <c r="B131" s="4"/>
      <c r="C131" s="7"/>
      <c r="D131" s="7"/>
      <c r="E131" s="7"/>
      <c r="F131" s="4"/>
      <c r="H131" s="4"/>
      <c r="J131" s="4"/>
      <c r="K131" s="4"/>
      <c r="L131" s="4"/>
      <c r="M131" s="4"/>
      <c r="O131" s="4"/>
      <c r="P131" s="4"/>
    </row>
    <row r="132" spans="1:16" ht="18.75">
      <c r="A132" s="12"/>
      <c r="B132" s="4"/>
      <c r="C132" s="7"/>
      <c r="D132" s="7"/>
      <c r="E132" s="7"/>
      <c r="F132" s="4"/>
      <c r="H132" s="4"/>
      <c r="J132" s="4"/>
      <c r="K132" s="4"/>
      <c r="L132" s="4"/>
      <c r="M132" s="4"/>
      <c r="O132" s="4"/>
      <c r="P132" s="4"/>
    </row>
    <row r="133" spans="1:16" ht="18.75">
      <c r="A133" s="12"/>
      <c r="B133" s="4"/>
      <c r="C133" s="7"/>
      <c r="D133" s="7"/>
      <c r="E133" s="7"/>
      <c r="F133" s="4"/>
      <c r="H133" s="4"/>
      <c r="J133" s="4"/>
      <c r="K133" s="4"/>
      <c r="L133" s="4"/>
      <c r="M133" s="4"/>
      <c r="O133" s="4"/>
      <c r="P133" s="4"/>
    </row>
    <row r="134" spans="1:16" ht="18.75">
      <c r="A134" s="12"/>
      <c r="B134" s="4"/>
      <c r="C134" s="7"/>
      <c r="D134" s="7"/>
      <c r="E134" s="7"/>
      <c r="F134" s="4"/>
      <c r="H134" s="4"/>
      <c r="J134" s="4"/>
      <c r="K134" s="4"/>
      <c r="L134" s="4"/>
      <c r="M134" s="4"/>
      <c r="O134" s="4"/>
      <c r="P134" s="4"/>
    </row>
    <row r="135" spans="1:16" ht="18.75">
      <c r="A135" s="12"/>
      <c r="B135" s="4"/>
      <c r="C135" s="7"/>
      <c r="D135" s="7"/>
      <c r="E135" s="7"/>
      <c r="F135" s="4"/>
      <c r="H135" s="4"/>
      <c r="J135" s="4"/>
      <c r="K135" s="4"/>
      <c r="L135" s="4"/>
      <c r="M135" s="4"/>
      <c r="O135" s="4"/>
      <c r="P135" s="4"/>
    </row>
    <row r="136" spans="1:16" ht="18.75">
      <c r="A136" s="12"/>
      <c r="B136" s="4"/>
      <c r="C136" s="7"/>
      <c r="D136" s="7"/>
      <c r="E136" s="7"/>
      <c r="F136" s="4"/>
      <c r="H136" s="4"/>
      <c r="J136" s="4"/>
      <c r="K136" s="4"/>
      <c r="L136" s="4"/>
      <c r="M136" s="4"/>
      <c r="O136" s="4"/>
      <c r="P136" s="4"/>
    </row>
    <row r="137" spans="1:16" ht="18.75">
      <c r="A137" s="12"/>
      <c r="B137" s="4"/>
      <c r="C137" s="7"/>
      <c r="D137" s="7"/>
      <c r="E137" s="7"/>
      <c r="F137" s="4"/>
      <c r="H137" s="4"/>
      <c r="J137" s="4"/>
      <c r="K137" s="4"/>
      <c r="L137" s="4"/>
      <c r="M137" s="4"/>
      <c r="O137" s="4"/>
      <c r="P137" s="4"/>
    </row>
    <row r="138" spans="1:16" ht="18.75">
      <c r="A138" s="12"/>
      <c r="B138" s="4"/>
      <c r="C138" s="7"/>
      <c r="D138" s="7"/>
      <c r="E138" s="7"/>
      <c r="F138" s="4"/>
      <c r="H138" s="4"/>
      <c r="J138" s="4"/>
      <c r="K138" s="4"/>
      <c r="L138" s="4"/>
      <c r="M138" s="4"/>
      <c r="O138" s="4"/>
      <c r="P138" s="4"/>
    </row>
    <row r="139" spans="1:16" ht="18.75">
      <c r="A139" s="12"/>
      <c r="B139" s="4"/>
      <c r="C139" s="7"/>
      <c r="D139" s="7"/>
      <c r="E139" s="7"/>
      <c r="F139" s="4"/>
      <c r="H139" s="4"/>
      <c r="J139" s="4"/>
      <c r="K139" s="4"/>
      <c r="L139" s="4"/>
      <c r="M139" s="4"/>
      <c r="O139" s="4"/>
      <c r="P139" s="4"/>
    </row>
    <row r="140" spans="1:16" ht="18.75">
      <c r="A140" s="12"/>
      <c r="B140" s="4"/>
      <c r="C140" s="7"/>
      <c r="D140" s="7"/>
      <c r="E140" s="7"/>
      <c r="F140" s="4"/>
      <c r="H140" s="4"/>
      <c r="J140" s="4"/>
      <c r="K140" s="4"/>
      <c r="L140" s="4"/>
      <c r="M140" s="4"/>
      <c r="O140" s="4"/>
      <c r="P140" s="4"/>
    </row>
    <row r="141" spans="1:16" ht="18.75">
      <c r="A141" s="12"/>
      <c r="B141" s="4"/>
      <c r="C141" s="7"/>
      <c r="D141" s="7"/>
      <c r="E141" s="7"/>
      <c r="F141" s="4"/>
      <c r="H141" s="4"/>
      <c r="J141" s="4"/>
      <c r="K141" s="4"/>
      <c r="L141" s="4"/>
      <c r="M141" s="4"/>
      <c r="O141" s="4"/>
      <c r="P141" s="4"/>
    </row>
    <row r="142" spans="1:16" ht="18.75">
      <c r="A142" s="12"/>
      <c r="B142" s="4"/>
      <c r="C142" s="7"/>
      <c r="D142" s="7"/>
      <c r="E142" s="7"/>
      <c r="F142" s="4"/>
      <c r="H142" s="4"/>
      <c r="J142" s="4"/>
      <c r="K142" s="4"/>
      <c r="L142" s="4"/>
      <c r="M142" s="4"/>
      <c r="O142" s="4"/>
      <c r="P142" s="4"/>
    </row>
    <row r="143" spans="1:16" ht="18.75">
      <c r="A143" s="12"/>
      <c r="B143" s="4"/>
      <c r="C143" s="7"/>
      <c r="D143" s="7"/>
      <c r="E143" s="7"/>
      <c r="F143" s="4"/>
      <c r="H143" s="4"/>
      <c r="J143" s="4"/>
      <c r="K143" s="4"/>
      <c r="L143" s="4"/>
      <c r="M143" s="4"/>
      <c r="O143" s="4"/>
      <c r="P143" s="4"/>
    </row>
    <row r="144" spans="1:16" ht="18.75">
      <c r="A144" s="12"/>
      <c r="B144" s="4"/>
      <c r="C144" s="7"/>
      <c r="D144" s="7"/>
      <c r="E144" s="7"/>
      <c r="F144" s="4"/>
      <c r="H144" s="4"/>
      <c r="J144" s="4"/>
      <c r="K144" s="4"/>
      <c r="L144" s="4"/>
      <c r="M144" s="4"/>
      <c r="O144" s="4"/>
      <c r="P144" s="4"/>
    </row>
    <row r="145" spans="1:16" ht="18.75">
      <c r="A145" s="12"/>
      <c r="B145" s="4"/>
      <c r="C145" s="7"/>
      <c r="D145" s="7"/>
      <c r="E145" s="7"/>
      <c r="F145" s="4"/>
      <c r="H145" s="4"/>
      <c r="J145" s="4"/>
      <c r="K145" s="4"/>
      <c r="L145" s="4"/>
      <c r="M145" s="4"/>
      <c r="O145" s="4"/>
      <c r="P145" s="4"/>
    </row>
    <row r="146" spans="1:16" ht="18.75">
      <c r="A146" s="12"/>
      <c r="B146" s="4"/>
      <c r="C146" s="7"/>
      <c r="D146" s="7"/>
      <c r="E146" s="7"/>
      <c r="F146" s="4"/>
      <c r="H146" s="4"/>
      <c r="J146" s="4"/>
      <c r="K146" s="4"/>
      <c r="L146" s="4"/>
      <c r="M146" s="4"/>
      <c r="O146" s="4"/>
      <c r="P146" s="4"/>
    </row>
    <row r="147" spans="1:16" ht="18.75">
      <c r="A147" s="12"/>
      <c r="B147" s="4"/>
      <c r="C147" s="7"/>
      <c r="D147" s="7"/>
      <c r="E147" s="7"/>
      <c r="F147" s="4"/>
      <c r="H147" s="4"/>
      <c r="J147" s="4"/>
      <c r="K147" s="4"/>
      <c r="L147" s="4"/>
      <c r="M147" s="4"/>
      <c r="O147" s="4"/>
      <c r="P147" s="4"/>
    </row>
    <row r="148" spans="1:16" ht="18.75">
      <c r="A148" s="12"/>
      <c r="B148" s="4"/>
      <c r="C148" s="7"/>
      <c r="D148" s="7"/>
      <c r="E148" s="7"/>
      <c r="F148" s="4"/>
      <c r="H148" s="4"/>
      <c r="J148" s="4"/>
      <c r="K148" s="4"/>
      <c r="L148" s="4"/>
      <c r="M148" s="4"/>
      <c r="O148" s="4"/>
      <c r="P148" s="4"/>
    </row>
    <row r="149" spans="1:16" ht="18.75">
      <c r="A149" s="12"/>
      <c r="B149" s="4"/>
      <c r="C149" s="7"/>
      <c r="D149" s="7"/>
      <c r="E149" s="7"/>
      <c r="F149" s="4"/>
      <c r="H149" s="4"/>
      <c r="J149" s="4"/>
      <c r="K149" s="4"/>
      <c r="L149" s="4"/>
      <c r="M149" s="4"/>
      <c r="O149" s="4"/>
      <c r="P149" s="4"/>
    </row>
    <row r="150" spans="1:16" ht="18.75">
      <c r="A150" s="12"/>
      <c r="B150" s="4"/>
      <c r="C150" s="7"/>
      <c r="D150" s="7"/>
      <c r="E150" s="7"/>
      <c r="F150" s="4"/>
      <c r="H150" s="4"/>
      <c r="J150" s="4"/>
      <c r="K150" s="4"/>
      <c r="L150" s="4"/>
      <c r="M150" s="4"/>
      <c r="O150" s="4"/>
      <c r="P150" s="4"/>
    </row>
    <row r="151" spans="1:16" ht="18.75">
      <c r="A151" s="12"/>
      <c r="B151" s="4"/>
      <c r="C151" s="7"/>
      <c r="D151" s="7"/>
      <c r="E151" s="7"/>
      <c r="F151" s="4"/>
      <c r="H151" s="4"/>
      <c r="J151" s="4"/>
      <c r="K151" s="4"/>
      <c r="L151" s="4"/>
      <c r="M151" s="4"/>
      <c r="O151" s="4"/>
      <c r="P151" s="4"/>
    </row>
    <row r="152" spans="1:16" ht="18.75">
      <c r="A152" s="12"/>
      <c r="B152" s="4"/>
      <c r="C152" s="7"/>
      <c r="D152" s="7"/>
      <c r="E152" s="7"/>
      <c r="F152" s="4"/>
      <c r="H152" s="4"/>
      <c r="J152" s="4"/>
      <c r="K152" s="4"/>
      <c r="L152" s="4"/>
      <c r="M152" s="4"/>
      <c r="O152" s="4"/>
      <c r="P152" s="4"/>
    </row>
    <row r="153" spans="1:16" ht="18.75">
      <c r="A153" s="12"/>
      <c r="B153" s="4"/>
      <c r="C153" s="7"/>
      <c r="D153" s="7"/>
      <c r="E153" s="7"/>
      <c r="F153" s="4"/>
      <c r="H153" s="4"/>
      <c r="J153" s="4"/>
      <c r="K153" s="4"/>
      <c r="L153" s="4"/>
      <c r="M153" s="4"/>
      <c r="O153" s="4"/>
      <c r="P153" s="4"/>
    </row>
    <row r="154" spans="1:16" ht="18.75">
      <c r="A154" s="12"/>
      <c r="B154" s="4"/>
      <c r="C154" s="7"/>
      <c r="D154" s="7"/>
      <c r="E154" s="7"/>
      <c r="F154" s="4"/>
      <c r="H154" s="4"/>
      <c r="J154" s="4"/>
      <c r="K154" s="4"/>
      <c r="L154" s="4"/>
      <c r="M154" s="4"/>
      <c r="O154" s="4"/>
      <c r="P154" s="4"/>
    </row>
    <row r="155" spans="1:16" ht="18.75">
      <c r="A155" s="12"/>
      <c r="B155" s="4"/>
      <c r="C155" s="7"/>
      <c r="D155" s="7"/>
      <c r="E155" s="7"/>
      <c r="F155" s="4"/>
      <c r="H155" s="4"/>
      <c r="J155" s="4"/>
      <c r="K155" s="4"/>
      <c r="L155" s="4"/>
      <c r="M155" s="4"/>
      <c r="O155" s="4"/>
      <c r="P155" s="4"/>
    </row>
    <row r="156" spans="1:16" ht="18.75">
      <c r="A156" s="12"/>
      <c r="B156" s="4"/>
      <c r="C156" s="7"/>
      <c r="D156" s="7"/>
      <c r="E156" s="7"/>
      <c r="F156" s="4"/>
      <c r="H156" s="4"/>
      <c r="J156" s="4"/>
      <c r="K156" s="4"/>
      <c r="L156" s="4"/>
      <c r="M156" s="4"/>
      <c r="O156" s="4"/>
      <c r="P156" s="4"/>
    </row>
    <row r="157" spans="1:16" ht="18.75">
      <c r="A157" s="12"/>
      <c r="B157" s="4"/>
      <c r="C157" s="7"/>
      <c r="D157" s="7"/>
      <c r="E157" s="7"/>
      <c r="F157" s="4"/>
      <c r="H157" s="4"/>
      <c r="J157" s="4"/>
      <c r="K157" s="4"/>
      <c r="L157" s="4"/>
      <c r="M157" s="4"/>
      <c r="O157" s="4"/>
      <c r="P157" s="4"/>
    </row>
    <row r="158" spans="1:16" ht="18.75">
      <c r="A158" s="12"/>
      <c r="B158" s="4"/>
      <c r="C158" s="7"/>
      <c r="D158" s="7"/>
      <c r="E158" s="7"/>
      <c r="F158" s="4"/>
      <c r="H158" s="4"/>
      <c r="J158" s="4"/>
      <c r="K158" s="4"/>
      <c r="L158" s="4"/>
      <c r="M158" s="4"/>
      <c r="O158" s="4"/>
      <c r="P158" s="4"/>
    </row>
    <row r="159" spans="1:16" ht="18.75">
      <c r="A159" s="12"/>
      <c r="B159" s="4"/>
      <c r="C159" s="7"/>
      <c r="D159" s="7"/>
      <c r="E159" s="7"/>
      <c r="F159" s="4"/>
      <c r="H159" s="4"/>
      <c r="J159" s="4"/>
      <c r="K159" s="4"/>
      <c r="L159" s="4"/>
      <c r="M159" s="4"/>
      <c r="O159" s="4"/>
      <c r="P159" s="4"/>
    </row>
    <row r="160" spans="1:16" ht="18.75">
      <c r="A160" s="12"/>
      <c r="B160" s="4"/>
      <c r="C160" s="7"/>
      <c r="D160" s="7"/>
      <c r="E160" s="7"/>
      <c r="F160" s="4"/>
      <c r="H160" s="4"/>
      <c r="J160" s="4"/>
      <c r="K160" s="4"/>
      <c r="L160" s="4"/>
      <c r="M160" s="4"/>
      <c r="O160" s="4"/>
      <c r="P160" s="4"/>
    </row>
    <row r="161" spans="1:16" ht="18.75">
      <c r="A161" s="12"/>
      <c r="B161" s="4"/>
      <c r="C161" s="7"/>
      <c r="D161" s="7"/>
      <c r="E161" s="7"/>
      <c r="F161" s="4"/>
      <c r="H161" s="4"/>
      <c r="J161" s="4"/>
      <c r="K161" s="4"/>
      <c r="L161" s="4"/>
      <c r="M161" s="4"/>
      <c r="O161" s="4"/>
      <c r="P161" s="4"/>
    </row>
    <row r="162" spans="1:16" ht="18.75">
      <c r="A162" s="12"/>
      <c r="B162" s="4"/>
      <c r="C162" s="7"/>
      <c r="D162" s="7"/>
      <c r="E162" s="7"/>
      <c r="F162" s="4"/>
      <c r="H162" s="4"/>
      <c r="J162" s="4"/>
      <c r="K162" s="4"/>
      <c r="L162" s="4"/>
      <c r="M162" s="4"/>
      <c r="O162" s="4"/>
      <c r="P162" s="4"/>
    </row>
    <row r="163" spans="1:16" ht="18.75">
      <c r="A163" s="12"/>
      <c r="B163" s="4"/>
      <c r="C163" s="7"/>
      <c r="D163" s="7"/>
      <c r="E163" s="7"/>
      <c r="F163" s="4"/>
      <c r="H163" s="4"/>
      <c r="J163" s="4"/>
      <c r="K163" s="4"/>
      <c r="L163" s="4"/>
      <c r="M163" s="4"/>
      <c r="O163" s="4"/>
      <c r="P163" s="4"/>
    </row>
    <row r="164" spans="1:16" ht="18.75">
      <c r="A164" s="12"/>
      <c r="B164" s="4"/>
      <c r="C164" s="7"/>
      <c r="D164" s="7"/>
      <c r="E164" s="7"/>
      <c r="F164" s="4"/>
      <c r="H164" s="4"/>
      <c r="J164" s="4"/>
      <c r="K164" s="4"/>
      <c r="L164" s="4"/>
      <c r="M164" s="4"/>
      <c r="O164" s="4"/>
      <c r="P164" s="4"/>
    </row>
    <row r="165" spans="1:16" ht="18.75">
      <c r="A165" s="12"/>
      <c r="B165" s="4"/>
      <c r="C165" s="7"/>
      <c r="D165" s="7"/>
      <c r="E165" s="7"/>
      <c r="F165" s="4"/>
      <c r="H165" s="4"/>
      <c r="J165" s="4"/>
      <c r="K165" s="4"/>
      <c r="L165" s="4"/>
      <c r="M165" s="4"/>
      <c r="O165" s="4"/>
      <c r="P165" s="4"/>
    </row>
    <row r="166" spans="1:16" ht="18.75">
      <c r="A166" s="12"/>
      <c r="B166" s="4"/>
      <c r="C166" s="7"/>
      <c r="D166" s="7"/>
      <c r="E166" s="7"/>
      <c r="F166" s="4"/>
      <c r="H166" s="4"/>
      <c r="J166" s="4"/>
      <c r="K166" s="4"/>
      <c r="L166" s="4"/>
      <c r="M166" s="4"/>
      <c r="O166" s="4"/>
      <c r="P166" s="4"/>
    </row>
    <row r="167" spans="1:16" ht="18.75">
      <c r="A167" s="12"/>
      <c r="B167" s="4"/>
      <c r="C167" s="7"/>
      <c r="D167" s="7"/>
      <c r="E167" s="7"/>
      <c r="F167" s="4"/>
      <c r="H167" s="4"/>
      <c r="J167" s="4"/>
      <c r="K167" s="4"/>
      <c r="L167" s="4"/>
      <c r="M167" s="4"/>
      <c r="O167" s="4"/>
      <c r="P167" s="4"/>
    </row>
    <row r="168" spans="1:16" ht="18.75">
      <c r="A168" s="12"/>
      <c r="B168" s="4"/>
      <c r="C168" s="7"/>
      <c r="D168" s="7"/>
      <c r="E168" s="7"/>
      <c r="F168" s="4"/>
      <c r="H168" s="4"/>
      <c r="J168" s="4"/>
      <c r="K168" s="4"/>
      <c r="L168" s="4"/>
      <c r="M168" s="4"/>
      <c r="O168" s="4"/>
      <c r="P168" s="4"/>
    </row>
    <row r="169" spans="1:16" ht="18.75">
      <c r="A169" s="12"/>
      <c r="B169" s="4"/>
      <c r="C169" s="7"/>
      <c r="D169" s="7"/>
      <c r="E169" s="7"/>
      <c r="F169" s="4"/>
      <c r="H169" s="4"/>
      <c r="J169" s="4"/>
      <c r="K169" s="4"/>
      <c r="L169" s="4"/>
      <c r="M169" s="4"/>
      <c r="O169" s="4"/>
      <c r="P169" s="4"/>
    </row>
    <row r="170" spans="1:16" ht="18.75">
      <c r="A170" s="12"/>
      <c r="B170" s="4"/>
      <c r="C170" s="7"/>
      <c r="D170" s="7"/>
      <c r="E170" s="7"/>
      <c r="F170" s="4"/>
      <c r="H170" s="4"/>
      <c r="J170" s="4"/>
      <c r="K170" s="4"/>
      <c r="L170" s="4"/>
      <c r="M170" s="4"/>
      <c r="O170" s="4"/>
      <c r="P170" s="4"/>
    </row>
    <row r="171" spans="1:16" ht="18.75">
      <c r="A171" s="12"/>
      <c r="B171" s="4"/>
      <c r="C171" s="7"/>
      <c r="D171" s="7"/>
      <c r="E171" s="7"/>
      <c r="F171" s="4"/>
      <c r="H171" s="4"/>
      <c r="J171" s="4"/>
      <c r="K171" s="4"/>
      <c r="L171" s="4"/>
      <c r="M171" s="4"/>
      <c r="O171" s="4"/>
      <c r="P171" s="4"/>
    </row>
    <row r="172" spans="1:16" ht="18.75">
      <c r="A172" s="12"/>
      <c r="B172" s="4"/>
      <c r="C172" s="7"/>
      <c r="D172" s="7"/>
      <c r="E172" s="7"/>
      <c r="F172" s="4"/>
      <c r="H172" s="4"/>
      <c r="J172" s="4"/>
      <c r="K172" s="4"/>
      <c r="L172" s="4"/>
      <c r="M172" s="4"/>
      <c r="O172" s="4"/>
      <c r="P172" s="4"/>
    </row>
    <row r="173" spans="1:16" ht="18.75">
      <c r="A173" s="12"/>
      <c r="B173" s="4"/>
      <c r="C173" s="7"/>
      <c r="D173" s="7"/>
      <c r="E173" s="7"/>
      <c r="F173" s="4"/>
      <c r="H173" s="4"/>
      <c r="J173" s="4"/>
      <c r="K173" s="4"/>
      <c r="L173" s="4"/>
      <c r="M173" s="4"/>
      <c r="O173" s="4"/>
      <c r="P173" s="4"/>
    </row>
    <row r="174" spans="1:16" ht="18.75">
      <c r="A174" s="12"/>
      <c r="B174" s="4"/>
      <c r="C174" s="7"/>
      <c r="D174" s="7"/>
      <c r="E174" s="7"/>
      <c r="F174" s="4"/>
      <c r="H174" s="4"/>
      <c r="J174" s="4"/>
      <c r="K174" s="4"/>
      <c r="L174" s="4"/>
      <c r="M174" s="4"/>
      <c r="O174" s="4"/>
      <c r="P174" s="4"/>
    </row>
    <row r="175" spans="1:16" ht="18.75">
      <c r="A175" s="12"/>
      <c r="B175" s="4"/>
      <c r="C175" s="7"/>
      <c r="D175" s="7"/>
      <c r="E175" s="7"/>
      <c r="F175" s="4"/>
      <c r="H175" s="4"/>
      <c r="J175" s="4"/>
      <c r="K175" s="4"/>
      <c r="L175" s="4"/>
      <c r="M175" s="4"/>
      <c r="O175" s="4"/>
      <c r="P175" s="4"/>
    </row>
    <row r="176" spans="1:16" ht="18.75">
      <c r="A176" s="12"/>
      <c r="B176" s="4"/>
      <c r="C176" s="7"/>
      <c r="D176" s="7"/>
      <c r="E176" s="7"/>
      <c r="F176" s="4"/>
      <c r="H176" s="4"/>
      <c r="J176" s="4"/>
      <c r="K176" s="4"/>
      <c r="L176" s="4"/>
      <c r="M176" s="4"/>
      <c r="O176" s="4"/>
      <c r="P176" s="4"/>
    </row>
    <row r="177" spans="1:16" ht="18.75">
      <c r="A177" s="12"/>
      <c r="B177" s="4"/>
      <c r="C177" s="7"/>
      <c r="D177" s="7"/>
      <c r="E177" s="7"/>
      <c r="F177" s="4"/>
      <c r="H177" s="4"/>
      <c r="J177" s="4"/>
      <c r="K177" s="4"/>
      <c r="L177" s="4"/>
      <c r="M177" s="4"/>
      <c r="O177" s="4"/>
      <c r="P177" s="4"/>
    </row>
    <row r="178" spans="1:16" ht="18.75">
      <c r="A178" s="12"/>
      <c r="B178" s="4"/>
      <c r="C178" s="7"/>
      <c r="D178" s="7"/>
      <c r="E178" s="7"/>
      <c r="F178" s="4"/>
      <c r="H178" s="4"/>
      <c r="J178" s="4"/>
      <c r="K178" s="4"/>
      <c r="L178" s="4"/>
      <c r="M178" s="4"/>
      <c r="O178" s="4"/>
      <c r="P178" s="4"/>
    </row>
    <row r="179" spans="1:16" ht="18.75">
      <c r="A179" s="12"/>
      <c r="B179" s="4"/>
      <c r="C179" s="7"/>
      <c r="D179" s="7"/>
      <c r="E179" s="7"/>
      <c r="F179" s="4"/>
      <c r="H179" s="4"/>
      <c r="J179" s="4"/>
      <c r="K179" s="4"/>
      <c r="L179" s="4"/>
      <c r="M179" s="4"/>
      <c r="O179" s="4"/>
      <c r="P179" s="4"/>
    </row>
    <row r="180" spans="1:16" ht="18.75">
      <c r="A180" s="12"/>
      <c r="B180" s="4"/>
      <c r="C180" s="7"/>
      <c r="D180" s="7"/>
      <c r="E180" s="7"/>
      <c r="F180" s="4"/>
      <c r="H180" s="4"/>
      <c r="J180" s="4"/>
      <c r="K180" s="4"/>
      <c r="L180" s="4"/>
      <c r="M180" s="4"/>
      <c r="O180" s="4"/>
      <c r="P180" s="4"/>
    </row>
    <row r="181" spans="1:16" ht="18.75">
      <c r="A181" s="12"/>
      <c r="B181" s="4"/>
      <c r="C181" s="7"/>
      <c r="D181" s="7"/>
      <c r="E181" s="7"/>
      <c r="F181" s="4"/>
      <c r="H181" s="4"/>
      <c r="J181" s="4"/>
      <c r="K181" s="4"/>
      <c r="L181" s="4"/>
      <c r="M181" s="4"/>
      <c r="O181" s="4"/>
      <c r="P181" s="4"/>
    </row>
    <row r="182" spans="1:16" ht="18.75">
      <c r="A182" s="12"/>
      <c r="B182" s="4"/>
      <c r="C182" s="7"/>
      <c r="D182" s="7"/>
      <c r="E182" s="7"/>
      <c r="F182" s="4"/>
      <c r="H182" s="4"/>
      <c r="J182" s="4"/>
      <c r="K182" s="4"/>
      <c r="L182" s="4"/>
      <c r="M182" s="4"/>
      <c r="O182" s="4"/>
      <c r="P182" s="4"/>
    </row>
    <row r="183" spans="1:16" ht="18.75">
      <c r="A183" s="12"/>
      <c r="B183" s="4"/>
      <c r="C183" s="7"/>
      <c r="D183" s="7"/>
      <c r="E183" s="7"/>
      <c r="F183" s="4"/>
      <c r="H183" s="4"/>
      <c r="J183" s="4"/>
      <c r="K183" s="4"/>
      <c r="L183" s="4"/>
      <c r="M183" s="4"/>
      <c r="O183" s="4"/>
      <c r="P183" s="4"/>
    </row>
    <row r="184" spans="1:16" ht="18.75">
      <c r="A184" s="12"/>
      <c r="B184" s="4"/>
      <c r="C184" s="7"/>
      <c r="D184" s="7"/>
      <c r="E184" s="7"/>
      <c r="F184" s="4"/>
      <c r="H184" s="4"/>
      <c r="J184" s="4"/>
      <c r="K184" s="4"/>
      <c r="L184" s="4"/>
      <c r="M184" s="4"/>
      <c r="O184" s="4"/>
      <c r="P184" s="4"/>
    </row>
    <row r="185" spans="1:16" ht="18.75">
      <c r="A185" s="12"/>
      <c r="B185" s="4"/>
      <c r="C185" s="7"/>
      <c r="D185" s="7"/>
      <c r="E185" s="7"/>
      <c r="F185" s="4"/>
      <c r="H185" s="4"/>
      <c r="J185" s="4"/>
      <c r="K185" s="4"/>
      <c r="L185" s="4"/>
      <c r="M185" s="4"/>
      <c r="O185" s="4"/>
      <c r="P185" s="4"/>
    </row>
    <row r="186" spans="1:16" ht="18.75">
      <c r="A186" s="12"/>
      <c r="B186" s="4"/>
      <c r="C186" s="7"/>
      <c r="D186" s="7"/>
      <c r="E186" s="7"/>
      <c r="F186" s="4"/>
      <c r="H186" s="4"/>
      <c r="J186" s="4"/>
      <c r="K186" s="4"/>
      <c r="L186" s="4"/>
      <c r="M186" s="4"/>
      <c r="O186" s="4"/>
      <c r="P186" s="4"/>
    </row>
    <row r="187" spans="1:16" ht="18.75">
      <c r="A187" s="12"/>
      <c r="B187" s="4"/>
      <c r="C187" s="7"/>
      <c r="D187" s="7"/>
      <c r="E187" s="7"/>
      <c r="F187" s="4"/>
      <c r="H187" s="4"/>
      <c r="J187" s="4"/>
      <c r="K187" s="4"/>
      <c r="L187" s="4"/>
      <c r="M187" s="4"/>
      <c r="O187" s="4"/>
      <c r="P187" s="4"/>
    </row>
    <row r="188" spans="1:16" ht="18.75">
      <c r="A188" s="12"/>
      <c r="B188" s="4"/>
      <c r="C188" s="7"/>
      <c r="D188" s="7"/>
      <c r="E188" s="7"/>
      <c r="F188" s="4"/>
      <c r="H188" s="4"/>
      <c r="J188" s="4"/>
      <c r="K188" s="4"/>
      <c r="L188" s="4"/>
      <c r="M188" s="4"/>
      <c r="O188" s="4"/>
      <c r="P188" s="4"/>
    </row>
    <row r="189" spans="1:16" ht="18.75">
      <c r="A189" s="12"/>
      <c r="B189" s="4"/>
      <c r="C189" s="7"/>
      <c r="D189" s="7"/>
      <c r="E189" s="7"/>
      <c r="F189" s="4"/>
      <c r="H189" s="4"/>
      <c r="J189" s="4"/>
      <c r="K189" s="4"/>
      <c r="L189" s="4"/>
      <c r="M189" s="4"/>
      <c r="O189" s="4"/>
      <c r="P189" s="4"/>
    </row>
    <row r="190" spans="1:16" ht="18.75">
      <c r="A190" s="12"/>
      <c r="B190" s="4"/>
      <c r="C190" s="7"/>
      <c r="D190" s="7"/>
      <c r="E190" s="7"/>
      <c r="F190" s="4"/>
      <c r="H190" s="4"/>
      <c r="J190" s="4"/>
      <c r="K190" s="4"/>
      <c r="L190" s="4"/>
      <c r="M190" s="4"/>
      <c r="O190" s="4"/>
      <c r="P190" s="4"/>
    </row>
    <row r="191" spans="1:16" ht="18.75">
      <c r="A191" s="12"/>
      <c r="B191" s="4"/>
      <c r="C191" s="7"/>
      <c r="D191" s="7"/>
      <c r="E191" s="7"/>
      <c r="F191" s="4"/>
      <c r="H191" s="4"/>
      <c r="J191" s="4"/>
      <c r="K191" s="4"/>
      <c r="L191" s="4"/>
      <c r="M191" s="4"/>
      <c r="O191" s="4"/>
      <c r="P191" s="4"/>
    </row>
    <row r="192" spans="1:16" ht="18.75">
      <c r="A192" s="12"/>
      <c r="B192" s="4"/>
      <c r="C192" s="7"/>
      <c r="D192" s="7"/>
      <c r="E192" s="7"/>
      <c r="F192" s="4"/>
      <c r="H192" s="4"/>
      <c r="J192" s="4"/>
      <c r="K192" s="4"/>
      <c r="L192" s="4"/>
      <c r="M192" s="4"/>
      <c r="O192" s="4"/>
      <c r="P192" s="4"/>
    </row>
    <row r="193" spans="1:16" ht="18.75">
      <c r="A193" s="12"/>
      <c r="B193" s="4"/>
      <c r="C193" s="7"/>
      <c r="D193" s="7"/>
      <c r="E193" s="7"/>
      <c r="F193" s="4"/>
      <c r="H193" s="4"/>
      <c r="J193" s="4"/>
      <c r="K193" s="4"/>
      <c r="L193" s="4"/>
      <c r="M193" s="4"/>
      <c r="O193" s="4"/>
      <c r="P193" s="4"/>
    </row>
    <row r="194" spans="1:16" ht="18.75">
      <c r="A194" s="12"/>
      <c r="B194" s="4"/>
      <c r="C194" s="7"/>
      <c r="D194" s="7"/>
      <c r="E194" s="7"/>
      <c r="F194" s="4"/>
      <c r="H194" s="4"/>
      <c r="J194" s="4"/>
      <c r="K194" s="4"/>
      <c r="L194" s="4"/>
      <c r="M194" s="4"/>
      <c r="O194" s="4"/>
      <c r="P194" s="4"/>
    </row>
    <row r="195" spans="1:16" ht="18.75">
      <c r="A195" s="12"/>
      <c r="B195" s="4"/>
      <c r="C195" s="7"/>
      <c r="D195" s="7"/>
      <c r="E195" s="7"/>
      <c r="F195" s="4"/>
      <c r="H195" s="4"/>
      <c r="J195" s="4"/>
      <c r="K195" s="4"/>
      <c r="L195" s="4"/>
      <c r="M195" s="4"/>
      <c r="O195" s="4"/>
      <c r="P195" s="4"/>
    </row>
    <row r="196" spans="1:16" ht="18.75">
      <c r="A196" s="12"/>
      <c r="B196" s="4"/>
      <c r="C196" s="7"/>
      <c r="D196" s="7"/>
      <c r="E196" s="7"/>
      <c r="F196" s="4"/>
      <c r="H196" s="4"/>
      <c r="J196" s="4"/>
      <c r="K196" s="4"/>
      <c r="L196" s="4"/>
      <c r="M196" s="4"/>
      <c r="O196" s="4"/>
      <c r="P196" s="4"/>
    </row>
    <row r="197" spans="1:16" ht="18.75">
      <c r="A197" s="12"/>
      <c r="B197" s="4"/>
      <c r="C197" s="7"/>
      <c r="D197" s="7"/>
      <c r="E197" s="7"/>
      <c r="F197" s="4"/>
      <c r="H197" s="4"/>
      <c r="J197" s="4"/>
      <c r="K197" s="4"/>
      <c r="L197" s="4"/>
      <c r="M197" s="4"/>
      <c r="O197" s="4"/>
      <c r="P197" s="4"/>
    </row>
    <row r="198" spans="1:16" ht="18.75">
      <c r="A198" s="12"/>
      <c r="B198" s="4"/>
      <c r="C198" s="7"/>
      <c r="D198" s="7"/>
      <c r="E198" s="7"/>
      <c r="F198" s="4"/>
      <c r="H198" s="4"/>
      <c r="J198" s="4"/>
      <c r="K198" s="4"/>
      <c r="L198" s="4"/>
      <c r="M198" s="4"/>
      <c r="O198" s="4"/>
      <c r="P198" s="4"/>
    </row>
    <row r="199" spans="1:16" ht="18.75">
      <c r="A199" s="12"/>
      <c r="B199" s="4"/>
      <c r="C199" s="7"/>
      <c r="D199" s="7"/>
      <c r="E199" s="7"/>
      <c r="F199" s="4"/>
      <c r="H199" s="4"/>
      <c r="J199" s="4"/>
      <c r="K199" s="4"/>
      <c r="L199" s="4"/>
      <c r="M199" s="4"/>
      <c r="O199" s="4"/>
      <c r="P199" s="4"/>
    </row>
    <row r="200" spans="1:16" ht="18.75">
      <c r="A200" s="12"/>
      <c r="B200" s="4"/>
      <c r="C200" s="7"/>
      <c r="D200" s="7"/>
      <c r="E200" s="7"/>
      <c r="F200" s="4"/>
      <c r="H200" s="4"/>
      <c r="J200" s="4"/>
      <c r="K200" s="4"/>
      <c r="L200" s="4"/>
      <c r="M200" s="4"/>
      <c r="O200" s="4"/>
      <c r="P200" s="4"/>
    </row>
    <row r="201" spans="1:16" ht="18.75">
      <c r="A201" s="12"/>
      <c r="B201" s="4"/>
      <c r="C201" s="7"/>
      <c r="D201" s="7"/>
      <c r="E201" s="7"/>
      <c r="F201" s="4"/>
      <c r="H201" s="4"/>
      <c r="J201" s="4"/>
      <c r="K201" s="4"/>
      <c r="L201" s="4"/>
      <c r="M201" s="4"/>
      <c r="O201" s="4"/>
      <c r="P201" s="4"/>
    </row>
    <row r="202" spans="1:16" ht="18.75">
      <c r="A202" s="12"/>
      <c r="B202" s="4"/>
      <c r="C202" s="7"/>
      <c r="D202" s="7"/>
      <c r="E202" s="7"/>
      <c r="F202" s="4"/>
      <c r="H202" s="4"/>
      <c r="J202" s="4"/>
      <c r="K202" s="4"/>
      <c r="L202" s="4"/>
      <c r="M202" s="4"/>
      <c r="O202" s="4"/>
      <c r="P202" s="4"/>
    </row>
    <row r="203" spans="1:16" ht="18.75">
      <c r="A203" s="12"/>
      <c r="B203" s="4"/>
      <c r="C203" s="7"/>
      <c r="D203" s="7"/>
      <c r="E203" s="7"/>
      <c r="F203" s="4"/>
      <c r="H203" s="4"/>
      <c r="J203" s="4"/>
      <c r="K203" s="4"/>
      <c r="L203" s="4"/>
      <c r="M203" s="4"/>
      <c r="O203" s="4"/>
      <c r="P203" s="4"/>
    </row>
    <row r="204" spans="1:16" ht="18.75">
      <c r="A204" s="12"/>
      <c r="B204" s="4"/>
      <c r="C204" s="7"/>
      <c r="D204" s="7"/>
      <c r="E204" s="7"/>
      <c r="F204" s="4"/>
      <c r="H204" s="4"/>
      <c r="J204" s="4"/>
      <c r="K204" s="4"/>
      <c r="L204" s="4"/>
      <c r="M204" s="4"/>
      <c r="O204" s="4"/>
      <c r="P204" s="4"/>
    </row>
    <row r="205" spans="1:16" ht="18.75">
      <c r="A205" s="12"/>
      <c r="B205" s="4"/>
      <c r="C205" s="7"/>
      <c r="D205" s="7"/>
      <c r="E205" s="7"/>
      <c r="F205" s="4"/>
      <c r="H205" s="4"/>
      <c r="J205" s="4"/>
      <c r="K205" s="4"/>
      <c r="L205" s="4"/>
      <c r="M205" s="4"/>
      <c r="O205" s="4"/>
      <c r="P205" s="4"/>
    </row>
    <row r="206" spans="1:16" ht="18.75">
      <c r="A206" s="12"/>
      <c r="B206" s="4"/>
      <c r="C206" s="7"/>
      <c r="D206" s="7"/>
      <c r="E206" s="7"/>
      <c r="F206" s="4"/>
      <c r="H206" s="4"/>
      <c r="J206" s="4"/>
      <c r="K206" s="4"/>
      <c r="L206" s="4"/>
      <c r="M206" s="4"/>
      <c r="O206" s="4"/>
      <c r="P206" s="4"/>
    </row>
    <row r="207" spans="1:16" ht="18.75">
      <c r="A207" s="12"/>
      <c r="B207" s="4"/>
      <c r="C207" s="7"/>
      <c r="D207" s="7"/>
      <c r="E207" s="7"/>
      <c r="F207" s="4"/>
      <c r="H207" s="4"/>
      <c r="J207" s="4"/>
      <c r="K207" s="4"/>
      <c r="L207" s="4"/>
      <c r="M207" s="4"/>
      <c r="O207" s="4"/>
      <c r="P207" s="4"/>
    </row>
    <row r="208" spans="1:16" ht="18.75">
      <c r="A208" s="12"/>
      <c r="B208" s="4"/>
      <c r="C208" s="7"/>
      <c r="D208" s="7"/>
      <c r="E208" s="7"/>
      <c r="F208" s="4"/>
      <c r="H208" s="4"/>
      <c r="J208" s="4"/>
      <c r="K208" s="4"/>
      <c r="L208" s="4"/>
      <c r="M208" s="4"/>
      <c r="O208" s="4"/>
      <c r="P208" s="4"/>
    </row>
    <row r="209" spans="1:16" ht="18.75">
      <c r="A209" s="12"/>
      <c r="B209" s="4"/>
      <c r="C209" s="7"/>
      <c r="D209" s="7"/>
      <c r="E209" s="7"/>
      <c r="F209" s="4"/>
      <c r="H209" s="4"/>
      <c r="J209" s="4"/>
      <c r="K209" s="4"/>
      <c r="L209" s="4"/>
      <c r="M209" s="4"/>
      <c r="O209" s="4"/>
      <c r="P209" s="4"/>
    </row>
    <row r="210" spans="1:16" ht="18.75">
      <c r="A210" s="12"/>
      <c r="B210" s="4"/>
      <c r="C210" s="7"/>
      <c r="D210" s="7"/>
      <c r="E210" s="7"/>
      <c r="F210" s="4"/>
      <c r="H210" s="4"/>
      <c r="J210" s="4"/>
      <c r="K210" s="4"/>
      <c r="L210" s="4"/>
      <c r="M210" s="4"/>
      <c r="O210" s="4"/>
      <c r="P210" s="4"/>
    </row>
    <row r="211" spans="1:16" ht="18.75">
      <c r="A211" s="12"/>
      <c r="B211" s="4"/>
      <c r="C211" s="7"/>
      <c r="D211" s="7"/>
      <c r="E211" s="7"/>
      <c r="F211" s="4"/>
      <c r="H211" s="4"/>
      <c r="J211" s="4"/>
      <c r="K211" s="4"/>
      <c r="L211" s="4"/>
      <c r="M211" s="4"/>
      <c r="O211" s="4"/>
      <c r="P211" s="4"/>
    </row>
    <row r="212" spans="1:16" ht="18.75">
      <c r="A212" s="12"/>
      <c r="B212" s="4"/>
      <c r="C212" s="7"/>
      <c r="D212" s="7"/>
      <c r="E212" s="7"/>
      <c r="F212" s="4"/>
      <c r="H212" s="4"/>
      <c r="J212" s="4"/>
      <c r="K212" s="4"/>
      <c r="L212" s="4"/>
      <c r="M212" s="4"/>
      <c r="O212" s="4"/>
      <c r="P212" s="4"/>
    </row>
    <row r="213" spans="1:16" ht="18.75">
      <c r="A213" s="12"/>
      <c r="B213" s="4"/>
      <c r="C213" s="7"/>
      <c r="D213" s="7"/>
      <c r="E213" s="7"/>
      <c r="F213" s="4"/>
      <c r="H213" s="4"/>
      <c r="J213" s="4"/>
      <c r="K213" s="4"/>
      <c r="L213" s="4"/>
      <c r="M213" s="4"/>
      <c r="O213" s="4"/>
      <c r="P213" s="4"/>
    </row>
    <row r="214" spans="1:16" ht="18.75">
      <c r="A214" s="12"/>
      <c r="B214" s="4"/>
      <c r="C214" s="7"/>
      <c r="D214" s="7"/>
      <c r="E214" s="7"/>
      <c r="F214" s="4"/>
      <c r="H214" s="4"/>
      <c r="J214" s="4"/>
      <c r="K214" s="4"/>
      <c r="L214" s="4"/>
      <c r="M214" s="4"/>
      <c r="O214" s="4"/>
      <c r="P214" s="4"/>
    </row>
    <row r="215" spans="1:16" ht="18.75">
      <c r="A215" s="12"/>
      <c r="B215" s="4"/>
      <c r="C215" s="7"/>
      <c r="D215" s="7"/>
      <c r="E215" s="7"/>
      <c r="F215" s="4"/>
      <c r="H215" s="4"/>
      <c r="J215" s="4"/>
      <c r="K215" s="4"/>
      <c r="L215" s="4"/>
      <c r="M215" s="4"/>
      <c r="O215" s="4"/>
      <c r="P215" s="4"/>
    </row>
    <row r="216" spans="1:16" ht="18.75">
      <c r="A216" s="12"/>
      <c r="B216" s="4"/>
      <c r="C216" s="7"/>
      <c r="D216" s="7"/>
      <c r="E216" s="7"/>
      <c r="F216" s="4"/>
      <c r="H216" s="4"/>
      <c r="J216" s="4"/>
      <c r="K216" s="4"/>
      <c r="L216" s="4"/>
      <c r="M216" s="4"/>
      <c r="O216" s="4"/>
      <c r="P216" s="4"/>
    </row>
    <row r="217" spans="1:16" ht="18.75">
      <c r="A217" s="12"/>
      <c r="B217" s="4"/>
      <c r="C217" s="7"/>
      <c r="D217" s="7"/>
      <c r="E217" s="7"/>
      <c r="F217" s="4"/>
      <c r="H217" s="4"/>
      <c r="J217" s="4"/>
      <c r="K217" s="4"/>
      <c r="L217" s="4"/>
      <c r="M217" s="4"/>
      <c r="O217" s="4"/>
      <c r="P217" s="4"/>
    </row>
    <row r="218" spans="1:16" ht="18.75">
      <c r="A218" s="12"/>
      <c r="B218" s="4"/>
      <c r="C218" s="7"/>
      <c r="D218" s="7"/>
      <c r="E218" s="7"/>
      <c r="F218" s="4"/>
      <c r="H218" s="4"/>
      <c r="J218" s="4"/>
      <c r="K218" s="4"/>
      <c r="L218" s="4"/>
      <c r="M218" s="4"/>
      <c r="O218" s="4"/>
      <c r="P218" s="4"/>
    </row>
    <row r="219" spans="1:16" ht="18.75">
      <c r="A219" s="12"/>
      <c r="B219" s="4"/>
      <c r="C219" s="7"/>
      <c r="D219" s="7"/>
      <c r="E219" s="7"/>
      <c r="F219" s="4"/>
      <c r="H219" s="4"/>
      <c r="J219" s="4"/>
      <c r="K219" s="4"/>
      <c r="L219" s="4"/>
      <c r="M219" s="4"/>
      <c r="O219" s="4"/>
      <c r="P219" s="4"/>
    </row>
    <row r="220" spans="1:16" ht="18.75">
      <c r="A220" s="12"/>
      <c r="B220" s="4"/>
      <c r="C220" s="7"/>
      <c r="D220" s="7"/>
      <c r="E220" s="7"/>
      <c r="F220" s="4"/>
      <c r="H220" s="4"/>
      <c r="J220" s="4"/>
      <c r="K220" s="4"/>
      <c r="L220" s="4"/>
      <c r="M220" s="4"/>
      <c r="O220" s="4"/>
      <c r="P220" s="4"/>
    </row>
    <row r="221" spans="1:16" ht="18.75">
      <c r="A221" s="12"/>
      <c r="B221" s="4"/>
      <c r="C221" s="7"/>
      <c r="D221" s="7"/>
      <c r="E221" s="7"/>
      <c r="F221" s="4"/>
      <c r="H221" s="4"/>
      <c r="J221" s="4"/>
      <c r="K221" s="4"/>
      <c r="L221" s="4"/>
      <c r="M221" s="4"/>
      <c r="O221" s="4"/>
      <c r="P221" s="4"/>
    </row>
    <row r="222" spans="1:16" ht="18.75">
      <c r="A222" s="12"/>
      <c r="B222" s="4"/>
      <c r="C222" s="7"/>
      <c r="D222" s="7"/>
      <c r="E222" s="7"/>
      <c r="F222" s="4"/>
      <c r="H222" s="4"/>
      <c r="J222" s="4"/>
      <c r="K222" s="4"/>
      <c r="L222" s="4"/>
      <c r="M222" s="4"/>
      <c r="O222" s="4"/>
      <c r="P222" s="4"/>
    </row>
    <row r="223" spans="1:16" ht="18.75">
      <c r="A223" s="12"/>
      <c r="B223" s="4"/>
      <c r="C223" s="7"/>
      <c r="D223" s="7"/>
      <c r="E223" s="7"/>
      <c r="F223" s="4"/>
      <c r="H223" s="4"/>
      <c r="J223" s="4"/>
      <c r="K223" s="4"/>
      <c r="L223" s="4"/>
      <c r="M223" s="4"/>
      <c r="O223" s="4"/>
      <c r="P223" s="4"/>
    </row>
    <row r="224" spans="1:16" ht="18.75">
      <c r="A224" s="12"/>
      <c r="B224" s="4"/>
      <c r="C224" s="7"/>
      <c r="D224" s="7"/>
      <c r="E224" s="7"/>
      <c r="F224" s="4"/>
      <c r="H224" s="4"/>
      <c r="J224" s="4"/>
      <c r="K224" s="4"/>
      <c r="L224" s="4"/>
      <c r="M224" s="4"/>
      <c r="O224" s="4"/>
      <c r="P224" s="4"/>
    </row>
    <row r="225" spans="1:16" ht="18.75">
      <c r="A225" s="12"/>
      <c r="B225" s="4"/>
      <c r="C225" s="7"/>
      <c r="D225" s="7"/>
      <c r="E225" s="7"/>
      <c r="F225" s="4"/>
      <c r="H225" s="4"/>
      <c r="J225" s="4"/>
      <c r="K225" s="4"/>
      <c r="L225" s="4"/>
      <c r="M225" s="4"/>
      <c r="O225" s="4"/>
      <c r="P225" s="4"/>
    </row>
    <row r="226" spans="1:16" ht="18.75">
      <c r="A226" s="12"/>
      <c r="B226" s="4"/>
      <c r="C226" s="7"/>
      <c r="D226" s="7"/>
      <c r="E226" s="7"/>
      <c r="F226" s="4"/>
      <c r="H226" s="4"/>
      <c r="J226" s="4"/>
      <c r="K226" s="4"/>
      <c r="L226" s="4"/>
      <c r="M226" s="4"/>
      <c r="O226" s="4"/>
      <c r="P226" s="4"/>
    </row>
    <row r="227" spans="1:16" ht="18.75">
      <c r="A227" s="12"/>
      <c r="B227" s="4"/>
      <c r="C227" s="7"/>
      <c r="D227" s="7"/>
      <c r="E227" s="7"/>
      <c r="F227" s="4"/>
      <c r="H227" s="4"/>
      <c r="J227" s="4"/>
      <c r="K227" s="4"/>
      <c r="L227" s="4"/>
      <c r="M227" s="4"/>
      <c r="O227" s="4"/>
      <c r="P227" s="4"/>
    </row>
    <row r="228" spans="1:16" ht="18.75">
      <c r="A228" s="12"/>
      <c r="B228" s="4"/>
      <c r="C228" s="7"/>
      <c r="D228" s="7"/>
      <c r="E228" s="7"/>
      <c r="F228" s="4"/>
      <c r="H228" s="4"/>
      <c r="J228" s="4"/>
      <c r="K228" s="4"/>
      <c r="L228" s="4"/>
      <c r="M228" s="4"/>
      <c r="O228" s="4"/>
      <c r="P228" s="4"/>
    </row>
    <row r="229" spans="1:16" ht="18.75">
      <c r="A229" s="12"/>
      <c r="B229" s="4"/>
      <c r="C229" s="7"/>
      <c r="D229" s="7"/>
      <c r="E229" s="7"/>
      <c r="F229" s="4"/>
      <c r="H229" s="4"/>
      <c r="J229" s="4"/>
      <c r="K229" s="4"/>
      <c r="L229" s="4"/>
      <c r="M229" s="4"/>
      <c r="O229" s="4"/>
      <c r="P229" s="4"/>
    </row>
    <row r="230" spans="1:16" ht="18.75">
      <c r="A230" s="12"/>
      <c r="B230" s="4"/>
      <c r="C230" s="7"/>
      <c r="D230" s="7"/>
      <c r="E230" s="7"/>
      <c r="F230" s="4"/>
      <c r="H230" s="4"/>
      <c r="J230" s="4"/>
      <c r="K230" s="4"/>
      <c r="L230" s="4"/>
      <c r="M230" s="4"/>
      <c r="O230" s="4"/>
      <c r="P230" s="4"/>
    </row>
    <row r="231" spans="1:16" ht="18.75">
      <c r="A231" s="12"/>
      <c r="B231" s="4"/>
      <c r="C231" s="7"/>
      <c r="D231" s="7"/>
      <c r="E231" s="7"/>
      <c r="F231" s="4"/>
      <c r="H231" s="4"/>
      <c r="J231" s="4"/>
      <c r="K231" s="4"/>
      <c r="L231" s="4"/>
      <c r="M231" s="4"/>
      <c r="O231" s="4"/>
      <c r="P231" s="4"/>
    </row>
    <row r="232" spans="1:16" ht="18.75">
      <c r="A232" s="12"/>
      <c r="B232" s="4"/>
      <c r="C232" s="7"/>
      <c r="D232" s="7"/>
      <c r="E232" s="7"/>
      <c r="F232" s="4"/>
      <c r="H232" s="4"/>
      <c r="J232" s="4"/>
      <c r="K232" s="4"/>
      <c r="L232" s="4"/>
      <c r="M232" s="4"/>
      <c r="O232" s="4"/>
      <c r="P232" s="4"/>
    </row>
    <row r="233" spans="1:16" ht="18.75">
      <c r="A233" s="12"/>
      <c r="B233" s="4"/>
      <c r="C233" s="7"/>
      <c r="D233" s="7"/>
      <c r="E233" s="7"/>
      <c r="F233" s="4"/>
      <c r="H233" s="4"/>
      <c r="J233" s="4"/>
      <c r="K233" s="4"/>
      <c r="L233" s="4"/>
      <c r="M233" s="4"/>
      <c r="O233" s="4"/>
      <c r="P233" s="4"/>
    </row>
    <row r="234" spans="1:16" ht="18.75">
      <c r="A234" s="12"/>
      <c r="B234" s="4"/>
      <c r="C234" s="7"/>
      <c r="D234" s="7"/>
      <c r="E234" s="7"/>
      <c r="F234" s="4"/>
      <c r="H234" s="4"/>
      <c r="J234" s="4"/>
      <c r="K234" s="4"/>
      <c r="L234" s="4"/>
      <c r="M234" s="4"/>
      <c r="O234" s="4"/>
      <c r="P234" s="4"/>
    </row>
    <row r="235" spans="1:16" ht="18.75">
      <c r="A235" s="12"/>
      <c r="B235" s="4"/>
      <c r="C235" s="7"/>
      <c r="D235" s="7"/>
      <c r="E235" s="7"/>
      <c r="F235" s="4"/>
      <c r="H235" s="4"/>
      <c r="J235" s="4"/>
      <c r="K235" s="4"/>
      <c r="L235" s="4"/>
      <c r="M235" s="4"/>
      <c r="O235" s="4"/>
      <c r="P235" s="4"/>
    </row>
    <row r="236" spans="1:16" ht="18.75">
      <c r="A236" s="12"/>
      <c r="B236" s="4"/>
      <c r="C236" s="7"/>
      <c r="D236" s="7"/>
      <c r="E236" s="7"/>
      <c r="F236" s="4"/>
      <c r="H236" s="4"/>
      <c r="J236" s="4"/>
      <c r="K236" s="4"/>
      <c r="L236" s="4"/>
      <c r="M236" s="4"/>
      <c r="O236" s="4"/>
      <c r="P236" s="4"/>
    </row>
    <row r="237" spans="1:16" ht="18.75">
      <c r="A237" s="12"/>
      <c r="B237" s="4"/>
      <c r="C237" s="7"/>
      <c r="D237" s="7"/>
      <c r="E237" s="7"/>
      <c r="F237" s="4"/>
      <c r="H237" s="4"/>
      <c r="J237" s="4"/>
      <c r="K237" s="4"/>
      <c r="L237" s="4"/>
      <c r="M237" s="4"/>
      <c r="O237" s="4"/>
      <c r="P237" s="4"/>
    </row>
    <row r="238" spans="1:16" ht="18.75">
      <c r="A238" s="12"/>
      <c r="B238" s="4"/>
      <c r="C238" s="7"/>
      <c r="D238" s="7"/>
      <c r="E238" s="7"/>
      <c r="F238" s="4"/>
      <c r="H238" s="4"/>
      <c r="J238" s="4"/>
      <c r="K238" s="4"/>
      <c r="L238" s="4"/>
      <c r="M238" s="4"/>
      <c r="O238" s="4"/>
      <c r="P238" s="4"/>
    </row>
    <row r="239" spans="1:16" ht="18.75">
      <c r="A239" s="12"/>
      <c r="B239" s="4"/>
      <c r="C239" s="7"/>
      <c r="D239" s="7"/>
      <c r="E239" s="7"/>
      <c r="F239" s="4"/>
      <c r="H239" s="4"/>
      <c r="J239" s="4"/>
      <c r="K239" s="4"/>
      <c r="L239" s="4"/>
      <c r="M239" s="4"/>
      <c r="O239" s="4"/>
      <c r="P239" s="4"/>
    </row>
    <row r="240" spans="1:16" ht="18.75">
      <c r="A240" s="12"/>
      <c r="B240" s="4"/>
      <c r="C240" s="7"/>
      <c r="D240" s="7"/>
      <c r="E240" s="7"/>
      <c r="F240" s="4"/>
      <c r="H240" s="4"/>
      <c r="J240" s="4"/>
      <c r="K240" s="4"/>
      <c r="L240" s="4"/>
      <c r="M240" s="4"/>
      <c r="O240" s="4"/>
      <c r="P240" s="4"/>
    </row>
    <row r="241" spans="1:16" ht="18.75">
      <c r="A241" s="12"/>
      <c r="B241" s="4"/>
      <c r="C241" s="7"/>
      <c r="D241" s="7"/>
      <c r="E241" s="7"/>
      <c r="F241" s="4"/>
      <c r="H241" s="4"/>
      <c r="J241" s="4"/>
      <c r="K241" s="4"/>
      <c r="L241" s="4"/>
      <c r="M241" s="4"/>
      <c r="O241" s="4"/>
      <c r="P241" s="4"/>
    </row>
    <row r="242" spans="1:16" ht="18.75">
      <c r="A242" s="12"/>
      <c r="B242" s="4"/>
      <c r="C242" s="7"/>
      <c r="D242" s="7"/>
      <c r="E242" s="7"/>
      <c r="F242" s="4"/>
      <c r="H242" s="4"/>
      <c r="J242" s="4"/>
      <c r="K242" s="4"/>
      <c r="L242" s="4"/>
      <c r="M242" s="4"/>
      <c r="O242" s="4"/>
      <c r="P242" s="4"/>
    </row>
    <row r="243" spans="1:16" ht="18.75">
      <c r="A243" s="12"/>
      <c r="B243" s="4"/>
      <c r="C243" s="7"/>
      <c r="D243" s="7"/>
      <c r="E243" s="7"/>
      <c r="F243" s="4"/>
      <c r="H243" s="4"/>
      <c r="J243" s="4"/>
      <c r="K243" s="4"/>
      <c r="L243" s="4"/>
      <c r="M243" s="4"/>
      <c r="O243" s="4"/>
      <c r="P243" s="4"/>
    </row>
    <row r="244" spans="1:16" ht="18.75">
      <c r="A244" s="12"/>
      <c r="B244" s="4"/>
      <c r="C244" s="7"/>
      <c r="D244" s="7"/>
      <c r="E244" s="7"/>
      <c r="F244" s="4"/>
      <c r="H244" s="4"/>
      <c r="J244" s="4"/>
      <c r="K244" s="4"/>
      <c r="L244" s="4"/>
      <c r="M244" s="4"/>
      <c r="O244" s="4"/>
      <c r="P244" s="4"/>
    </row>
    <row r="245" spans="1:16" ht="18.75">
      <c r="A245" s="12"/>
      <c r="B245" s="4"/>
      <c r="C245" s="7"/>
      <c r="D245" s="7"/>
      <c r="E245" s="7"/>
      <c r="F245" s="4"/>
      <c r="H245" s="4"/>
      <c r="J245" s="4"/>
      <c r="K245" s="4"/>
      <c r="L245" s="4"/>
      <c r="M245" s="4"/>
      <c r="O245" s="4"/>
      <c r="P245" s="4"/>
    </row>
    <row r="246" spans="1:16" ht="18.75">
      <c r="A246" s="12"/>
      <c r="B246" s="4"/>
      <c r="C246" s="7"/>
      <c r="D246" s="7"/>
      <c r="E246" s="7"/>
      <c r="F246" s="4"/>
      <c r="H246" s="4"/>
      <c r="J246" s="4"/>
      <c r="K246" s="4"/>
      <c r="L246" s="4"/>
      <c r="M246" s="4"/>
      <c r="O246" s="4"/>
      <c r="P246" s="4"/>
    </row>
    <row r="247" spans="1:16" ht="18.75">
      <c r="A247" s="12"/>
      <c r="B247" s="4"/>
      <c r="C247" s="7"/>
      <c r="D247" s="7"/>
      <c r="E247" s="7"/>
      <c r="F247" s="4"/>
      <c r="H247" s="4"/>
      <c r="J247" s="4"/>
      <c r="K247" s="4"/>
      <c r="L247" s="4"/>
      <c r="M247" s="4"/>
      <c r="O247" s="4"/>
      <c r="P247" s="4"/>
    </row>
    <row r="248" spans="1:16" ht="18.75">
      <c r="A248" s="12"/>
      <c r="B248" s="4"/>
      <c r="C248" s="7"/>
      <c r="D248" s="7"/>
      <c r="E248" s="7"/>
      <c r="F248" s="4"/>
      <c r="H248" s="4"/>
      <c r="J248" s="4"/>
      <c r="K248" s="4"/>
      <c r="L248" s="4"/>
      <c r="M248" s="4"/>
      <c r="O248" s="4"/>
      <c r="P248" s="4"/>
    </row>
    <row r="249" spans="1:16" ht="18.75">
      <c r="A249" s="12"/>
      <c r="B249" s="4"/>
      <c r="C249" s="7"/>
      <c r="D249" s="7"/>
      <c r="E249" s="7"/>
      <c r="F249" s="4"/>
      <c r="H249" s="4"/>
      <c r="J249" s="4"/>
      <c r="K249" s="4"/>
      <c r="L249" s="4"/>
      <c r="M249" s="4"/>
      <c r="O249" s="4"/>
      <c r="P249" s="4"/>
    </row>
    <row r="250" spans="1:16" ht="18.75">
      <c r="A250" s="12"/>
      <c r="B250" s="4"/>
      <c r="C250" s="7"/>
      <c r="D250" s="7"/>
      <c r="E250" s="7"/>
      <c r="F250" s="4"/>
      <c r="H250" s="4"/>
      <c r="J250" s="4"/>
      <c r="K250" s="4"/>
      <c r="L250" s="4"/>
      <c r="M250" s="4"/>
      <c r="O250" s="4"/>
      <c r="P250" s="4"/>
    </row>
    <row r="251" spans="1:16" ht="18.75">
      <c r="A251" s="12"/>
      <c r="B251" s="4"/>
      <c r="C251" s="7"/>
      <c r="D251" s="7"/>
      <c r="E251" s="7"/>
      <c r="F251" s="4"/>
      <c r="H251" s="4"/>
      <c r="J251" s="4"/>
      <c r="K251" s="4"/>
      <c r="L251" s="4"/>
      <c r="M251" s="4"/>
      <c r="O251" s="4"/>
      <c r="P251" s="4"/>
    </row>
    <row r="252" spans="1:16" ht="18.75">
      <c r="A252" s="12"/>
      <c r="B252" s="4"/>
      <c r="C252" s="7"/>
      <c r="D252" s="7"/>
      <c r="E252" s="7"/>
      <c r="F252" s="4"/>
      <c r="H252" s="4"/>
      <c r="J252" s="4"/>
      <c r="K252" s="4"/>
      <c r="L252" s="4"/>
      <c r="M252" s="4"/>
      <c r="O252" s="4"/>
      <c r="P252" s="4"/>
    </row>
    <row r="253" spans="1:16" ht="18.75">
      <c r="A253" s="12"/>
      <c r="B253" s="4"/>
      <c r="C253" s="7"/>
      <c r="D253" s="7"/>
      <c r="E253" s="7"/>
      <c r="F253" s="4"/>
      <c r="H253" s="4"/>
      <c r="J253" s="4"/>
      <c r="K253" s="4"/>
      <c r="L253" s="4"/>
      <c r="M253" s="4"/>
      <c r="O253" s="4"/>
      <c r="P253" s="4"/>
    </row>
    <row r="254" spans="1:16" ht="18.75">
      <c r="A254" s="12"/>
      <c r="B254" s="4"/>
      <c r="C254" s="7"/>
      <c r="D254" s="7"/>
      <c r="E254" s="7"/>
      <c r="F254" s="4"/>
      <c r="H254" s="4"/>
      <c r="J254" s="4"/>
      <c r="K254" s="4"/>
      <c r="L254" s="4"/>
      <c r="M254" s="4"/>
      <c r="O254" s="4"/>
      <c r="P254" s="4"/>
    </row>
    <row r="255" spans="1:16" ht="18.75">
      <c r="A255" s="12"/>
      <c r="B255" s="4"/>
      <c r="C255" s="7"/>
      <c r="D255" s="7"/>
      <c r="E255" s="7"/>
      <c r="F255" s="4"/>
      <c r="H255" s="4"/>
      <c r="J255" s="4"/>
      <c r="K255" s="4"/>
      <c r="L255" s="4"/>
      <c r="M255" s="4"/>
      <c r="O255" s="4"/>
      <c r="P255" s="4"/>
    </row>
    <row r="256" spans="1:16" ht="18.75">
      <c r="A256" s="12"/>
      <c r="B256" s="4"/>
      <c r="C256" s="7"/>
      <c r="D256" s="7"/>
      <c r="E256" s="7"/>
      <c r="F256" s="4"/>
      <c r="H256" s="4"/>
      <c r="J256" s="4"/>
      <c r="K256" s="4"/>
      <c r="L256" s="4"/>
      <c r="M256" s="4"/>
      <c r="O256" s="4"/>
      <c r="P256" s="4"/>
    </row>
    <row r="257" spans="1:16" ht="18.75">
      <c r="A257" s="12"/>
      <c r="B257" s="4"/>
      <c r="C257" s="7"/>
      <c r="D257" s="7"/>
      <c r="E257" s="7"/>
      <c r="F257" s="4"/>
      <c r="H257" s="4"/>
      <c r="J257" s="4"/>
      <c r="K257" s="4"/>
      <c r="L257" s="4"/>
      <c r="M257" s="4"/>
      <c r="O257" s="4"/>
      <c r="P257" s="4"/>
    </row>
    <row r="258" spans="1:16" ht="18.75">
      <c r="A258" s="12"/>
      <c r="B258" s="4"/>
      <c r="C258" s="7"/>
      <c r="D258" s="7"/>
      <c r="E258" s="7"/>
      <c r="F258" s="4"/>
      <c r="H258" s="4"/>
      <c r="J258" s="4"/>
      <c r="K258" s="4"/>
      <c r="L258" s="4"/>
      <c r="M258" s="4"/>
      <c r="O258" s="4"/>
      <c r="P258" s="4"/>
    </row>
    <row r="259" spans="1:16" ht="18.75">
      <c r="A259" s="12"/>
      <c r="B259" s="4"/>
      <c r="C259" s="7"/>
      <c r="D259" s="7"/>
      <c r="E259" s="7"/>
      <c r="F259" s="4"/>
      <c r="H259" s="4"/>
      <c r="J259" s="4"/>
      <c r="K259" s="4"/>
      <c r="L259" s="4"/>
      <c r="M259" s="4"/>
      <c r="O259" s="4"/>
      <c r="P259" s="4"/>
    </row>
    <row r="260" spans="1:16" ht="18.75">
      <c r="A260" s="12"/>
      <c r="B260" s="4"/>
      <c r="C260" s="7"/>
      <c r="D260" s="7"/>
      <c r="E260" s="7"/>
      <c r="F260" s="4"/>
      <c r="H260" s="4"/>
      <c r="J260" s="4"/>
      <c r="K260" s="4"/>
      <c r="L260" s="4"/>
      <c r="M260" s="4"/>
      <c r="O260" s="4"/>
      <c r="P260" s="4"/>
    </row>
    <row r="261" spans="1:16" ht="18.75">
      <c r="A261" s="12"/>
      <c r="B261" s="4"/>
      <c r="C261" s="7"/>
      <c r="D261" s="7"/>
      <c r="E261" s="7"/>
      <c r="F261" s="4"/>
      <c r="H261" s="4"/>
      <c r="J261" s="4"/>
      <c r="K261" s="4"/>
      <c r="L261" s="4"/>
      <c r="M261" s="4"/>
      <c r="O261" s="4"/>
      <c r="P261" s="4"/>
    </row>
    <row r="262" spans="1:16" ht="18.75">
      <c r="A262" s="12"/>
      <c r="B262" s="4"/>
      <c r="C262" s="7"/>
      <c r="D262" s="7"/>
      <c r="E262" s="7"/>
      <c r="F262" s="4"/>
      <c r="H262" s="4"/>
      <c r="J262" s="4"/>
      <c r="K262" s="4"/>
      <c r="L262" s="4"/>
      <c r="M262" s="4"/>
      <c r="O262" s="4"/>
      <c r="P262" s="4"/>
    </row>
    <row r="263" spans="1:16" ht="18.75">
      <c r="A263" s="12"/>
      <c r="B263" s="4"/>
      <c r="C263" s="7"/>
      <c r="D263" s="7"/>
      <c r="E263" s="7"/>
      <c r="F263" s="4"/>
      <c r="H263" s="4"/>
      <c r="J263" s="4"/>
      <c r="K263" s="4"/>
      <c r="L263" s="4"/>
      <c r="M263" s="4"/>
      <c r="O263" s="4"/>
      <c r="P263" s="4"/>
    </row>
    <row r="264" spans="1:16" ht="18.75">
      <c r="A264" s="12"/>
      <c r="B264" s="4"/>
      <c r="C264" s="7"/>
      <c r="D264" s="7"/>
      <c r="E264" s="7"/>
      <c r="F264" s="4"/>
      <c r="H264" s="4"/>
      <c r="J264" s="4"/>
      <c r="K264" s="4"/>
      <c r="L264" s="4"/>
      <c r="M264" s="4"/>
      <c r="O264" s="4"/>
      <c r="P264" s="4"/>
    </row>
    <row r="265" spans="1:16" ht="18.75">
      <c r="A265" s="12"/>
      <c r="B265" s="4"/>
      <c r="C265" s="7"/>
      <c r="D265" s="7"/>
      <c r="E265" s="7"/>
      <c r="F265" s="4"/>
      <c r="H265" s="4"/>
      <c r="J265" s="4"/>
      <c r="K265" s="4"/>
      <c r="L265" s="4"/>
      <c r="M265" s="4"/>
      <c r="O265" s="4"/>
      <c r="P265" s="4"/>
    </row>
    <row r="266" spans="1:16" ht="18.75">
      <c r="A266" s="12"/>
      <c r="B266" s="4"/>
      <c r="C266" s="7"/>
      <c r="D266" s="7"/>
      <c r="E266" s="7"/>
      <c r="F266" s="4"/>
      <c r="H266" s="4"/>
      <c r="J266" s="4"/>
      <c r="K266" s="4"/>
      <c r="L266" s="4"/>
      <c r="M266" s="4"/>
      <c r="O266" s="4"/>
      <c r="P266" s="4"/>
    </row>
    <row r="267" spans="1:16" ht="18.75">
      <c r="A267" s="12"/>
      <c r="B267" s="4"/>
      <c r="C267" s="7"/>
      <c r="D267" s="7"/>
      <c r="E267" s="7"/>
      <c r="F267" s="4"/>
      <c r="H267" s="4"/>
      <c r="J267" s="4"/>
      <c r="K267" s="4"/>
      <c r="L267" s="4"/>
      <c r="M267" s="4"/>
      <c r="O267" s="4"/>
      <c r="P267" s="4"/>
    </row>
    <row r="268" spans="1:16" ht="18.75">
      <c r="A268" s="12"/>
      <c r="B268" s="4"/>
      <c r="C268" s="7"/>
      <c r="D268" s="7"/>
      <c r="E268" s="7"/>
      <c r="F268" s="4"/>
      <c r="H268" s="4"/>
      <c r="J268" s="4"/>
      <c r="K268" s="4"/>
      <c r="L268" s="4"/>
      <c r="M268" s="4"/>
      <c r="O268" s="4"/>
      <c r="P268" s="4"/>
    </row>
    <row r="269" spans="1:16" ht="18.75">
      <c r="A269" s="12"/>
      <c r="B269" s="4"/>
      <c r="C269" s="7"/>
      <c r="D269" s="7"/>
      <c r="E269" s="7"/>
      <c r="F269" s="4"/>
      <c r="H269" s="4"/>
      <c r="J269" s="4"/>
      <c r="K269" s="4"/>
      <c r="L269" s="4"/>
      <c r="M269" s="4"/>
      <c r="O269" s="4"/>
      <c r="P269" s="4"/>
    </row>
    <row r="270" spans="1:16" ht="18.75">
      <c r="A270" s="12"/>
      <c r="B270" s="4"/>
      <c r="C270" s="7"/>
      <c r="D270" s="7"/>
      <c r="E270" s="7"/>
      <c r="F270" s="4"/>
      <c r="H270" s="4"/>
      <c r="J270" s="4"/>
      <c r="K270" s="4"/>
      <c r="L270" s="4"/>
      <c r="M270" s="4"/>
      <c r="O270" s="4"/>
      <c r="P270" s="4"/>
    </row>
    <row r="271" spans="1:16" ht="18.75">
      <c r="A271" s="12"/>
      <c r="B271" s="4"/>
      <c r="C271" s="7"/>
      <c r="D271" s="7"/>
      <c r="E271" s="7"/>
      <c r="F271" s="4"/>
      <c r="H271" s="4"/>
      <c r="J271" s="4"/>
      <c r="K271" s="4"/>
      <c r="L271" s="4"/>
      <c r="M271" s="4"/>
      <c r="O271" s="4"/>
      <c r="P271" s="4"/>
    </row>
    <row r="272" spans="1:16" ht="18.75">
      <c r="A272" s="12"/>
      <c r="B272" s="4"/>
      <c r="C272" s="7"/>
      <c r="D272" s="7"/>
      <c r="E272" s="7"/>
      <c r="F272" s="4"/>
      <c r="H272" s="4"/>
      <c r="J272" s="4"/>
      <c r="K272" s="4"/>
      <c r="L272" s="4"/>
      <c r="M272" s="4"/>
      <c r="O272" s="4"/>
      <c r="P272" s="4"/>
    </row>
    <row r="273" spans="1:16" ht="18.75">
      <c r="A273" s="12"/>
      <c r="B273" s="4"/>
      <c r="C273" s="7"/>
      <c r="D273" s="7"/>
      <c r="E273" s="7"/>
      <c r="F273" s="4"/>
      <c r="H273" s="4"/>
      <c r="J273" s="4"/>
      <c r="K273" s="4"/>
      <c r="L273" s="4"/>
      <c r="M273" s="4"/>
      <c r="O273" s="4"/>
      <c r="P273" s="4"/>
    </row>
    <row r="274" spans="1:16" ht="18.75">
      <c r="A274" s="12"/>
      <c r="B274" s="4"/>
      <c r="C274" s="7"/>
      <c r="D274" s="7"/>
      <c r="E274" s="7"/>
      <c r="F274" s="4"/>
      <c r="H274" s="4"/>
      <c r="J274" s="4"/>
      <c r="K274" s="4"/>
      <c r="L274" s="4"/>
      <c r="M274" s="4"/>
      <c r="O274" s="4"/>
      <c r="P274" s="4"/>
    </row>
    <row r="275" spans="1:16" ht="18.75">
      <c r="A275" s="12"/>
      <c r="B275" s="4"/>
      <c r="C275" s="7"/>
      <c r="D275" s="7"/>
      <c r="E275" s="7"/>
      <c r="F275" s="4"/>
      <c r="H275" s="4"/>
      <c r="J275" s="4"/>
      <c r="K275" s="4"/>
      <c r="L275" s="4"/>
      <c r="M275" s="4"/>
      <c r="O275" s="4"/>
      <c r="P275" s="4"/>
    </row>
    <row r="276" spans="1:16" ht="18.75">
      <c r="A276" s="12"/>
      <c r="B276" s="4"/>
      <c r="C276" s="7"/>
      <c r="D276" s="7"/>
      <c r="E276" s="7"/>
      <c r="F276" s="4"/>
      <c r="H276" s="4"/>
      <c r="J276" s="4"/>
      <c r="K276" s="4"/>
      <c r="L276" s="4"/>
      <c r="M276" s="4"/>
      <c r="O276" s="4"/>
      <c r="P276" s="4"/>
    </row>
    <row r="277" spans="1:16" ht="18.75">
      <c r="A277" s="12"/>
      <c r="B277" s="4"/>
      <c r="C277" s="7"/>
      <c r="D277" s="7"/>
      <c r="E277" s="7"/>
      <c r="F277" s="4"/>
      <c r="H277" s="4"/>
      <c r="J277" s="4"/>
      <c r="K277" s="4"/>
      <c r="L277" s="4"/>
      <c r="M277" s="4"/>
      <c r="O277" s="4"/>
      <c r="P277" s="4"/>
    </row>
    <row r="278" spans="1:16" ht="18.75">
      <c r="A278" s="12"/>
      <c r="B278" s="4"/>
      <c r="C278" s="7"/>
      <c r="D278" s="7"/>
      <c r="E278" s="7"/>
      <c r="F278" s="4"/>
      <c r="H278" s="4"/>
      <c r="J278" s="4"/>
      <c r="K278" s="4"/>
      <c r="L278" s="4"/>
      <c r="M278" s="4"/>
      <c r="O278" s="4"/>
      <c r="P278" s="4"/>
    </row>
    <row r="279" spans="1:16" ht="18.75">
      <c r="A279" s="12"/>
      <c r="B279" s="4"/>
      <c r="C279" s="7"/>
      <c r="D279" s="7"/>
      <c r="E279" s="7"/>
      <c r="F279" s="4"/>
      <c r="H279" s="4"/>
      <c r="J279" s="4"/>
      <c r="K279" s="4"/>
      <c r="L279" s="4"/>
      <c r="M279" s="4"/>
      <c r="O279" s="4"/>
      <c r="P279" s="4"/>
    </row>
    <row r="280" spans="1:16" ht="18.75">
      <c r="A280" s="12"/>
      <c r="B280" s="4"/>
      <c r="C280" s="7"/>
      <c r="D280" s="7"/>
      <c r="E280" s="7"/>
      <c r="F280" s="4"/>
      <c r="H280" s="4"/>
      <c r="J280" s="4"/>
      <c r="K280" s="4"/>
      <c r="L280" s="4"/>
      <c r="M280" s="4"/>
      <c r="O280" s="4"/>
      <c r="P280" s="4"/>
    </row>
    <row r="281" spans="1:16" ht="18.75">
      <c r="A281" s="12"/>
      <c r="B281" s="4"/>
      <c r="C281" s="7"/>
      <c r="D281" s="7"/>
      <c r="E281" s="7"/>
      <c r="F281" s="4"/>
      <c r="H281" s="4"/>
      <c r="J281" s="4"/>
      <c r="K281" s="4"/>
      <c r="L281" s="4"/>
      <c r="M281" s="4"/>
      <c r="O281" s="4"/>
      <c r="P281" s="4"/>
    </row>
    <row r="282" spans="1:16" ht="18.75">
      <c r="A282" s="12"/>
      <c r="B282" s="4"/>
      <c r="C282" s="7"/>
      <c r="D282" s="7"/>
      <c r="E282" s="7"/>
      <c r="F282" s="4"/>
      <c r="H282" s="4"/>
      <c r="J282" s="4"/>
      <c r="K282" s="4"/>
      <c r="L282" s="4"/>
      <c r="M282" s="4"/>
      <c r="O282" s="4"/>
      <c r="P282" s="4"/>
    </row>
    <row r="283" spans="1:16" ht="18.75">
      <c r="A283" s="12"/>
      <c r="B283" s="4"/>
      <c r="C283" s="7"/>
      <c r="D283" s="7"/>
      <c r="E283" s="7"/>
      <c r="F283" s="4"/>
      <c r="H283" s="4"/>
      <c r="J283" s="4"/>
      <c r="K283" s="4"/>
      <c r="L283" s="4"/>
      <c r="M283" s="4"/>
      <c r="O283" s="4"/>
      <c r="P283" s="4"/>
    </row>
    <row r="284" spans="1:16" ht="18.75">
      <c r="A284" s="12"/>
      <c r="B284" s="4"/>
      <c r="C284" s="7"/>
      <c r="D284" s="7"/>
      <c r="E284" s="7"/>
      <c r="F284" s="4"/>
      <c r="H284" s="4"/>
      <c r="J284" s="4"/>
      <c r="K284" s="4"/>
      <c r="L284" s="4"/>
      <c r="M284" s="4"/>
      <c r="O284" s="4"/>
      <c r="P284" s="4"/>
    </row>
    <row r="285" spans="1:16" ht="18.75">
      <c r="A285" s="12"/>
      <c r="B285" s="4"/>
      <c r="C285" s="7"/>
      <c r="D285" s="7"/>
      <c r="E285" s="7"/>
      <c r="F285" s="4"/>
      <c r="H285" s="4"/>
      <c r="J285" s="4"/>
      <c r="K285" s="4"/>
      <c r="L285" s="4"/>
      <c r="M285" s="4"/>
      <c r="O285" s="4"/>
      <c r="P285" s="4"/>
    </row>
    <row r="286" spans="1:16" ht="18.75">
      <c r="A286" s="12"/>
      <c r="B286" s="4"/>
      <c r="C286" s="7"/>
      <c r="D286" s="7"/>
      <c r="E286" s="7"/>
      <c r="F286" s="4"/>
      <c r="H286" s="4"/>
      <c r="J286" s="4"/>
      <c r="K286" s="4"/>
      <c r="L286" s="4"/>
      <c r="M286" s="4"/>
      <c r="O286" s="4"/>
      <c r="P286" s="4"/>
    </row>
    <row r="287" spans="1:16" ht="18.75">
      <c r="A287" s="12"/>
      <c r="B287" s="4"/>
      <c r="C287" s="7"/>
      <c r="D287" s="7"/>
      <c r="E287" s="7"/>
      <c r="F287" s="4"/>
      <c r="H287" s="4"/>
      <c r="J287" s="4"/>
      <c r="K287" s="4"/>
      <c r="L287" s="4"/>
      <c r="M287" s="4"/>
      <c r="O287" s="4"/>
      <c r="P287" s="4"/>
    </row>
    <row r="288" spans="1:16" ht="18.75">
      <c r="A288" s="12"/>
      <c r="B288" s="4"/>
      <c r="C288" s="7"/>
      <c r="D288" s="7"/>
      <c r="E288" s="7"/>
      <c r="F288" s="4"/>
      <c r="H288" s="4"/>
      <c r="J288" s="4"/>
      <c r="K288" s="4"/>
      <c r="L288" s="4"/>
      <c r="M288" s="4"/>
      <c r="O288" s="4"/>
      <c r="P288" s="4"/>
    </row>
    <row r="289" spans="1:16" ht="18.75">
      <c r="A289" s="12"/>
      <c r="B289" s="4"/>
      <c r="C289" s="7"/>
      <c r="D289" s="7"/>
      <c r="E289" s="7"/>
      <c r="F289" s="4"/>
      <c r="H289" s="4"/>
      <c r="J289" s="4"/>
      <c r="K289" s="4"/>
      <c r="L289" s="4"/>
      <c r="M289" s="4"/>
      <c r="O289" s="4"/>
      <c r="P289" s="4"/>
    </row>
    <row r="290" spans="1:16" ht="18.75">
      <c r="A290" s="12"/>
      <c r="B290" s="4"/>
      <c r="C290" s="7"/>
      <c r="D290" s="7"/>
      <c r="E290" s="7"/>
      <c r="F290" s="4"/>
      <c r="H290" s="4"/>
      <c r="J290" s="4"/>
      <c r="K290" s="4"/>
      <c r="L290" s="4"/>
      <c r="M290" s="4"/>
      <c r="O290" s="4"/>
      <c r="P290" s="4"/>
    </row>
    <row r="291" spans="1:16" ht="18.75">
      <c r="A291" s="12"/>
      <c r="B291" s="4"/>
      <c r="C291" s="7"/>
      <c r="D291" s="7"/>
      <c r="E291" s="7"/>
      <c r="F291" s="4"/>
      <c r="H291" s="4"/>
      <c r="J291" s="4"/>
      <c r="K291" s="4"/>
      <c r="L291" s="4"/>
      <c r="M291" s="4"/>
      <c r="O291" s="4"/>
      <c r="P291" s="4"/>
    </row>
    <row r="292" spans="1:16" ht="18.75">
      <c r="A292" s="12"/>
      <c r="B292" s="4"/>
      <c r="C292" s="7"/>
      <c r="D292" s="7"/>
      <c r="E292" s="7"/>
      <c r="F292" s="4"/>
      <c r="H292" s="4"/>
      <c r="J292" s="4"/>
      <c r="K292" s="4"/>
      <c r="L292" s="4"/>
      <c r="M292" s="4"/>
      <c r="O292" s="4"/>
      <c r="P292" s="4"/>
    </row>
    <row r="293" spans="1:16" ht="18.75">
      <c r="A293" s="12"/>
      <c r="B293" s="4"/>
      <c r="C293" s="7"/>
      <c r="D293" s="7"/>
      <c r="E293" s="7"/>
      <c r="F293" s="4"/>
      <c r="H293" s="4"/>
      <c r="J293" s="4"/>
      <c r="K293" s="4"/>
      <c r="L293" s="4"/>
      <c r="M293" s="4"/>
      <c r="O293" s="4"/>
      <c r="P293" s="4"/>
    </row>
    <row r="294" spans="1:16" ht="18.75">
      <c r="A294" s="12"/>
      <c r="B294" s="4"/>
      <c r="C294" s="7"/>
      <c r="D294" s="7"/>
      <c r="E294" s="7"/>
      <c r="F294" s="4"/>
      <c r="H294" s="4"/>
      <c r="J294" s="4"/>
      <c r="K294" s="4"/>
      <c r="L294" s="4"/>
      <c r="M294" s="4"/>
      <c r="O294" s="4"/>
      <c r="P294" s="4"/>
    </row>
    <row r="295" spans="1:16" ht="18.75">
      <c r="A295" s="12"/>
      <c r="B295" s="4"/>
      <c r="C295" s="7"/>
      <c r="D295" s="7"/>
      <c r="E295" s="7"/>
      <c r="F295" s="4"/>
      <c r="H295" s="4"/>
      <c r="J295" s="4"/>
      <c r="K295" s="4"/>
      <c r="L295" s="4"/>
      <c r="M295" s="4"/>
      <c r="O295" s="4"/>
      <c r="P295" s="4"/>
    </row>
    <row r="296" spans="1:16" ht="18.75">
      <c r="A296" s="12"/>
      <c r="B296" s="4"/>
      <c r="C296" s="7"/>
      <c r="D296" s="7"/>
      <c r="E296" s="7"/>
      <c r="F296" s="4"/>
      <c r="H296" s="4"/>
      <c r="J296" s="4"/>
      <c r="K296" s="4"/>
      <c r="L296" s="4"/>
      <c r="M296" s="4"/>
      <c r="O296" s="4"/>
      <c r="P296" s="4"/>
    </row>
    <row r="297" spans="1:16" ht="18.75">
      <c r="A297" s="12"/>
      <c r="B297" s="4"/>
      <c r="C297" s="7"/>
      <c r="D297" s="7"/>
      <c r="E297" s="7"/>
      <c r="F297" s="4"/>
      <c r="H297" s="4"/>
      <c r="J297" s="4"/>
      <c r="K297" s="4"/>
      <c r="L297" s="4"/>
      <c r="M297" s="4"/>
      <c r="O297" s="4"/>
      <c r="P297" s="4"/>
    </row>
    <row r="298" spans="1:16" ht="18.75">
      <c r="A298" s="12"/>
      <c r="B298" s="4"/>
      <c r="C298" s="7"/>
      <c r="D298" s="7"/>
      <c r="E298" s="7"/>
      <c r="F298" s="4"/>
      <c r="H298" s="4"/>
      <c r="J298" s="4"/>
      <c r="K298" s="4"/>
      <c r="L298" s="4"/>
      <c r="M298" s="4"/>
      <c r="O298" s="4"/>
      <c r="P298" s="4"/>
    </row>
    <row r="299" spans="1:16" ht="18.75">
      <c r="A299" s="12"/>
      <c r="B299" s="4"/>
      <c r="C299" s="7"/>
      <c r="D299" s="7"/>
      <c r="E299" s="7"/>
      <c r="F299" s="4"/>
      <c r="H299" s="4"/>
      <c r="J299" s="4"/>
      <c r="K299" s="4"/>
      <c r="L299" s="4"/>
      <c r="M299" s="4"/>
      <c r="O299" s="4"/>
      <c r="P299" s="4"/>
    </row>
    <row r="300" spans="1:16" ht="18.75">
      <c r="A300" s="12"/>
      <c r="B300" s="4"/>
      <c r="C300" s="7"/>
      <c r="D300" s="7"/>
      <c r="E300" s="7"/>
      <c r="F300" s="4"/>
      <c r="H300" s="4"/>
      <c r="J300" s="4"/>
      <c r="K300" s="4"/>
      <c r="L300" s="4"/>
      <c r="M300" s="4"/>
      <c r="O300" s="4"/>
      <c r="P300" s="4"/>
    </row>
    <row r="301" spans="1:16" ht="18.75">
      <c r="A301" s="12"/>
      <c r="B301" s="4"/>
      <c r="C301" s="7"/>
      <c r="D301" s="7"/>
      <c r="E301" s="7"/>
      <c r="F301" s="4"/>
      <c r="H301" s="4"/>
      <c r="J301" s="4"/>
      <c r="K301" s="4"/>
      <c r="L301" s="4"/>
      <c r="M301" s="4"/>
      <c r="O301" s="4"/>
      <c r="P301" s="4"/>
    </row>
    <row r="302" spans="1:16" ht="18.75">
      <c r="A302" s="12"/>
      <c r="B302" s="4"/>
      <c r="C302" s="7"/>
      <c r="D302" s="7"/>
      <c r="E302" s="7"/>
      <c r="F302" s="4"/>
      <c r="H302" s="4"/>
      <c r="J302" s="4"/>
      <c r="K302" s="4"/>
      <c r="L302" s="4"/>
      <c r="M302" s="4"/>
      <c r="O302" s="4"/>
      <c r="P302" s="4"/>
    </row>
    <row r="303" spans="1:16" ht="18.75">
      <c r="A303" s="12"/>
      <c r="B303" s="4"/>
      <c r="C303" s="7"/>
      <c r="D303" s="7"/>
      <c r="E303" s="7"/>
      <c r="F303" s="4"/>
      <c r="H303" s="4"/>
      <c r="J303" s="4"/>
      <c r="K303" s="4"/>
      <c r="L303" s="4"/>
      <c r="M303" s="4"/>
      <c r="O303" s="4"/>
      <c r="P303" s="4"/>
    </row>
    <row r="304" spans="1:16" ht="18.75">
      <c r="A304" s="12"/>
      <c r="B304" s="4"/>
      <c r="C304" s="7"/>
      <c r="D304" s="7"/>
      <c r="E304" s="7"/>
      <c r="F304" s="4"/>
      <c r="H304" s="4"/>
      <c r="J304" s="4"/>
      <c r="K304" s="4"/>
      <c r="L304" s="4"/>
      <c r="M304" s="4"/>
      <c r="O304" s="4"/>
      <c r="P304" s="4"/>
    </row>
    <row r="305" spans="1:16" ht="18.75">
      <c r="A305" s="12"/>
      <c r="B305" s="4"/>
      <c r="C305" s="7"/>
      <c r="D305" s="7"/>
      <c r="E305" s="7"/>
      <c r="F305" s="4"/>
      <c r="H305" s="4"/>
      <c r="J305" s="4"/>
      <c r="K305" s="4"/>
      <c r="L305" s="4"/>
      <c r="M305" s="4"/>
      <c r="O305" s="4"/>
      <c r="P305" s="4"/>
    </row>
    <row r="306" spans="1:16" ht="18.75">
      <c r="A306" s="12"/>
      <c r="B306" s="4"/>
      <c r="C306" s="7"/>
      <c r="D306" s="7"/>
      <c r="E306" s="7"/>
      <c r="F306" s="4"/>
      <c r="H306" s="4"/>
      <c r="J306" s="4"/>
      <c r="K306" s="4"/>
      <c r="L306" s="4"/>
      <c r="M306" s="4"/>
      <c r="O306" s="4"/>
      <c r="P306" s="4"/>
    </row>
    <row r="307" spans="1:16" ht="18.75">
      <c r="A307" s="12"/>
      <c r="B307" s="4"/>
      <c r="C307" s="7"/>
      <c r="D307" s="7"/>
      <c r="E307" s="7"/>
      <c r="F307" s="4"/>
      <c r="H307" s="4"/>
      <c r="J307" s="4"/>
      <c r="K307" s="4"/>
      <c r="L307" s="4"/>
      <c r="M307" s="4"/>
      <c r="O307" s="4"/>
      <c r="P307" s="4"/>
    </row>
    <row r="308" spans="1:16" ht="18.75">
      <c r="A308" s="12"/>
      <c r="B308" s="4"/>
      <c r="C308" s="7"/>
      <c r="D308" s="7"/>
      <c r="E308" s="7"/>
      <c r="F308" s="4"/>
      <c r="H308" s="4"/>
      <c r="J308" s="4"/>
      <c r="K308" s="4"/>
      <c r="L308" s="4"/>
      <c r="M308" s="4"/>
      <c r="O308" s="4"/>
      <c r="P308" s="4"/>
    </row>
    <row r="309" spans="1:16" ht="18.75">
      <c r="A309" s="12"/>
      <c r="B309" s="4"/>
      <c r="C309" s="7"/>
      <c r="D309" s="7"/>
      <c r="E309" s="7"/>
      <c r="F309" s="4"/>
      <c r="H309" s="4"/>
      <c r="J309" s="4"/>
      <c r="K309" s="4"/>
      <c r="L309" s="4"/>
      <c r="M309" s="4"/>
      <c r="O309" s="4"/>
      <c r="P309" s="4"/>
    </row>
    <row r="310" spans="1:16" ht="18.75">
      <c r="A310" s="12"/>
      <c r="B310" s="4"/>
      <c r="C310" s="7"/>
      <c r="D310" s="7"/>
      <c r="E310" s="7"/>
      <c r="F310" s="4"/>
      <c r="H310" s="4"/>
      <c r="J310" s="4"/>
      <c r="K310" s="4"/>
      <c r="L310" s="4"/>
      <c r="M310" s="4"/>
      <c r="O310" s="4"/>
      <c r="P310" s="4"/>
    </row>
    <row r="311" spans="1:16" ht="18.75">
      <c r="A311" s="12"/>
      <c r="B311" s="4"/>
      <c r="C311" s="7"/>
      <c r="D311" s="7"/>
      <c r="E311" s="7"/>
      <c r="F311" s="4"/>
      <c r="H311" s="4"/>
      <c r="J311" s="4"/>
      <c r="K311" s="4"/>
      <c r="L311" s="4"/>
      <c r="M311" s="4"/>
      <c r="O311" s="4"/>
      <c r="P311" s="4"/>
    </row>
    <row r="312" spans="1:16" ht="18.75">
      <c r="A312" s="12"/>
      <c r="B312" s="4"/>
      <c r="C312" s="7"/>
      <c r="D312" s="7"/>
      <c r="E312" s="7"/>
      <c r="F312" s="4"/>
      <c r="H312" s="4"/>
      <c r="J312" s="4"/>
      <c r="K312" s="4"/>
      <c r="L312" s="4"/>
      <c r="M312" s="4"/>
      <c r="O312" s="4"/>
      <c r="P312" s="4"/>
    </row>
    <row r="313" spans="1:16" ht="18.75">
      <c r="A313" s="12"/>
      <c r="B313" s="4"/>
      <c r="C313" s="7"/>
      <c r="D313" s="7"/>
      <c r="E313" s="7"/>
      <c r="F313" s="4"/>
      <c r="H313" s="4"/>
      <c r="J313" s="4"/>
      <c r="K313" s="4"/>
      <c r="L313" s="4"/>
      <c r="M313" s="4"/>
      <c r="O313" s="4"/>
      <c r="P313" s="4"/>
    </row>
    <row r="314" spans="1:16" ht="18.75">
      <c r="A314" s="12"/>
      <c r="B314" s="4"/>
      <c r="C314" s="7"/>
      <c r="D314" s="7"/>
      <c r="E314" s="7"/>
      <c r="F314" s="4"/>
      <c r="H314" s="4"/>
      <c r="J314" s="4"/>
      <c r="K314" s="4"/>
      <c r="L314" s="4"/>
      <c r="M314" s="4"/>
      <c r="O314" s="4"/>
      <c r="P314" s="4"/>
    </row>
    <row r="315" spans="1:16" ht="18.75">
      <c r="A315" s="12"/>
      <c r="B315" s="4"/>
      <c r="C315" s="7"/>
      <c r="D315" s="7"/>
      <c r="E315" s="7"/>
      <c r="F315" s="4"/>
      <c r="H315" s="4"/>
      <c r="J315" s="4"/>
      <c r="K315" s="4"/>
      <c r="L315" s="4"/>
      <c r="M315" s="4"/>
      <c r="O315" s="4"/>
      <c r="P315" s="4"/>
    </row>
    <row r="316" spans="1:16" ht="18.75">
      <c r="A316" s="12"/>
      <c r="B316" s="4"/>
      <c r="C316" s="7"/>
      <c r="D316" s="7"/>
      <c r="E316" s="7"/>
      <c r="F316" s="4"/>
      <c r="H316" s="4"/>
      <c r="J316" s="4"/>
      <c r="K316" s="4"/>
      <c r="L316" s="4"/>
      <c r="M316" s="4"/>
      <c r="O316" s="4"/>
      <c r="P316" s="4"/>
    </row>
    <row r="317" spans="1:16" ht="18.75">
      <c r="A317" s="12"/>
      <c r="B317" s="4"/>
      <c r="C317" s="7"/>
      <c r="D317" s="7"/>
      <c r="E317" s="7"/>
      <c r="F317" s="4"/>
      <c r="H317" s="4"/>
      <c r="J317" s="4"/>
      <c r="K317" s="4"/>
      <c r="L317" s="4"/>
      <c r="M317" s="4"/>
      <c r="O317" s="4"/>
      <c r="P317" s="4"/>
    </row>
    <row r="318" spans="1:16" ht="18.75">
      <c r="A318" s="12"/>
      <c r="B318" s="4"/>
      <c r="C318" s="7"/>
      <c r="D318" s="7"/>
      <c r="E318" s="7"/>
      <c r="F318" s="4"/>
      <c r="H318" s="4"/>
      <c r="J318" s="4"/>
      <c r="K318" s="4"/>
      <c r="L318" s="4"/>
      <c r="M318" s="4"/>
      <c r="O318" s="4"/>
      <c r="P318" s="4"/>
    </row>
    <row r="319" spans="1:16" ht="18.75">
      <c r="A319" s="12"/>
      <c r="B319" s="4"/>
      <c r="C319" s="7"/>
      <c r="D319" s="7"/>
      <c r="E319" s="7"/>
      <c r="F319" s="4"/>
      <c r="H319" s="4"/>
      <c r="J319" s="4"/>
      <c r="K319" s="4"/>
      <c r="L319" s="4"/>
      <c r="M319" s="4"/>
      <c r="O319" s="4"/>
      <c r="P319" s="4"/>
    </row>
    <row r="320" spans="1:16" ht="18.75">
      <c r="A320" s="12"/>
      <c r="B320" s="4"/>
      <c r="C320" s="7"/>
      <c r="D320" s="7"/>
      <c r="E320" s="7"/>
      <c r="F320" s="4"/>
      <c r="H320" s="4"/>
      <c r="J320" s="4"/>
      <c r="K320" s="4"/>
      <c r="L320" s="4"/>
      <c r="M320" s="4"/>
      <c r="O320" s="4"/>
      <c r="P320" s="4"/>
    </row>
    <row r="321" spans="1:16" ht="18.75">
      <c r="A321" s="12"/>
      <c r="B321" s="4"/>
      <c r="C321" s="7"/>
      <c r="D321" s="7"/>
      <c r="E321" s="7"/>
      <c r="F321" s="4"/>
      <c r="H321" s="4"/>
      <c r="J321" s="4"/>
      <c r="K321" s="4"/>
      <c r="L321" s="4"/>
      <c r="M321" s="4"/>
      <c r="O321" s="4"/>
      <c r="P321" s="4"/>
    </row>
    <row r="322" spans="1:16" ht="18.75">
      <c r="A322" s="12"/>
      <c r="B322" s="4"/>
      <c r="C322" s="7"/>
      <c r="D322" s="7"/>
      <c r="E322" s="7"/>
      <c r="F322" s="4"/>
      <c r="H322" s="4"/>
      <c r="J322" s="4"/>
      <c r="K322" s="4"/>
      <c r="L322" s="4"/>
      <c r="M322" s="4"/>
      <c r="O322" s="4"/>
      <c r="P322" s="4"/>
    </row>
    <row r="323" spans="1:16" ht="18.75">
      <c r="A323" s="12"/>
      <c r="B323" s="4"/>
      <c r="C323" s="7"/>
      <c r="D323" s="7"/>
      <c r="E323" s="7"/>
      <c r="F323" s="4"/>
      <c r="H323" s="4"/>
      <c r="J323" s="4"/>
      <c r="K323" s="4"/>
      <c r="L323" s="4"/>
      <c r="M323" s="4"/>
      <c r="O323" s="4"/>
      <c r="P323" s="4"/>
    </row>
    <row r="324" spans="1:16" ht="18.75">
      <c r="A324" s="12"/>
      <c r="B324" s="4"/>
      <c r="C324" s="7"/>
      <c r="D324" s="7"/>
      <c r="E324" s="7"/>
      <c r="F324" s="4"/>
      <c r="H324" s="4"/>
      <c r="J324" s="4"/>
      <c r="K324" s="4"/>
      <c r="L324" s="4"/>
      <c r="M324" s="4"/>
      <c r="O324" s="4"/>
      <c r="P324" s="4"/>
    </row>
    <row r="325" spans="1:16" ht="18.75">
      <c r="A325" s="12"/>
      <c r="B325" s="4"/>
      <c r="C325" s="7"/>
      <c r="D325" s="7"/>
      <c r="E325" s="7"/>
      <c r="F325" s="4"/>
      <c r="H325" s="4"/>
      <c r="J325" s="4"/>
      <c r="K325" s="4"/>
      <c r="L325" s="4"/>
      <c r="M325" s="4"/>
      <c r="O325" s="4"/>
      <c r="P325" s="4"/>
    </row>
    <row r="326" spans="1:16" ht="18.75">
      <c r="A326" s="12"/>
      <c r="B326" s="4"/>
      <c r="C326" s="7"/>
      <c r="D326" s="7"/>
      <c r="E326" s="7"/>
      <c r="F326" s="4"/>
      <c r="H326" s="4"/>
      <c r="J326" s="4"/>
      <c r="K326" s="4"/>
      <c r="L326" s="4"/>
      <c r="M326" s="4"/>
      <c r="O326" s="4"/>
      <c r="P326" s="4"/>
    </row>
    <row r="327" spans="1:16" ht="18.75">
      <c r="A327" s="12"/>
      <c r="B327" s="4"/>
      <c r="C327" s="7"/>
      <c r="D327" s="7"/>
      <c r="E327" s="7"/>
      <c r="F327" s="4"/>
      <c r="H327" s="4"/>
      <c r="J327" s="4"/>
      <c r="K327" s="4"/>
      <c r="L327" s="4"/>
      <c r="M327" s="4"/>
      <c r="O327" s="4"/>
      <c r="P327" s="4"/>
    </row>
    <row r="328" spans="1:16" ht="18.75">
      <c r="A328" s="12"/>
      <c r="B328" s="4"/>
      <c r="C328" s="7"/>
      <c r="D328" s="7"/>
      <c r="E328" s="7"/>
      <c r="F328" s="4"/>
      <c r="H328" s="4"/>
      <c r="J328" s="4"/>
      <c r="K328" s="4"/>
      <c r="L328" s="4"/>
      <c r="M328" s="4"/>
      <c r="O328" s="4"/>
      <c r="P328" s="4"/>
    </row>
    <row r="329" spans="1:16" ht="18.75">
      <c r="A329" s="12"/>
      <c r="B329" s="4"/>
      <c r="C329" s="7"/>
      <c r="D329" s="7"/>
      <c r="E329" s="7"/>
      <c r="F329" s="4"/>
      <c r="H329" s="4"/>
      <c r="J329" s="4"/>
      <c r="K329" s="4"/>
      <c r="L329" s="4"/>
      <c r="M329" s="4"/>
      <c r="O329" s="4"/>
      <c r="P329" s="4"/>
    </row>
    <row r="330" spans="1:16" ht="18.75">
      <c r="A330" s="12"/>
      <c r="B330" s="4"/>
      <c r="C330" s="7"/>
      <c r="D330" s="7"/>
      <c r="E330" s="7"/>
      <c r="F330" s="4"/>
      <c r="H330" s="4"/>
      <c r="J330" s="4"/>
      <c r="K330" s="4"/>
      <c r="L330" s="4"/>
      <c r="M330" s="4"/>
      <c r="O330" s="4"/>
      <c r="P330" s="4"/>
    </row>
    <row r="331" spans="1:16" ht="18.75">
      <c r="A331" s="12"/>
      <c r="B331" s="4"/>
      <c r="C331" s="7"/>
      <c r="D331" s="7"/>
      <c r="E331" s="7"/>
      <c r="F331" s="4"/>
      <c r="H331" s="4"/>
      <c r="J331" s="4"/>
      <c r="K331" s="4"/>
      <c r="L331" s="4"/>
      <c r="M331" s="4"/>
      <c r="O331" s="4"/>
      <c r="P331" s="4"/>
    </row>
    <row r="332" spans="1:16" ht="18.75">
      <c r="A332" s="12"/>
      <c r="B332" s="4"/>
      <c r="C332" s="7"/>
      <c r="D332" s="7"/>
      <c r="E332" s="7"/>
      <c r="F332" s="4"/>
      <c r="H332" s="4"/>
      <c r="J332" s="4"/>
      <c r="K332" s="4"/>
      <c r="L332" s="4"/>
      <c r="M332" s="4"/>
      <c r="O332" s="4"/>
      <c r="P332" s="4"/>
    </row>
    <row r="333" spans="1:16" ht="18.75">
      <c r="A333" s="12"/>
      <c r="B333" s="4"/>
      <c r="C333" s="7"/>
      <c r="D333" s="7"/>
      <c r="E333" s="7"/>
      <c r="F333" s="4"/>
      <c r="H333" s="4"/>
      <c r="J333" s="4"/>
      <c r="K333" s="4"/>
      <c r="L333" s="4"/>
      <c r="M333" s="4"/>
      <c r="O333" s="4"/>
      <c r="P333" s="4"/>
    </row>
    <row r="334" spans="1:16" ht="18.75">
      <c r="A334" s="12"/>
      <c r="B334" s="4"/>
      <c r="C334" s="7"/>
      <c r="D334" s="7"/>
      <c r="E334" s="7"/>
      <c r="F334" s="4"/>
      <c r="H334" s="4"/>
      <c r="J334" s="4"/>
      <c r="K334" s="4"/>
      <c r="L334" s="4"/>
      <c r="M334" s="4"/>
      <c r="O334" s="4"/>
      <c r="P334" s="4"/>
    </row>
    <row r="335" spans="1:16" ht="18.75">
      <c r="A335" s="12"/>
      <c r="B335" s="4"/>
      <c r="C335" s="7"/>
      <c r="D335" s="7"/>
      <c r="E335" s="7"/>
      <c r="F335" s="4"/>
      <c r="H335" s="4"/>
      <c r="J335" s="4"/>
      <c r="K335" s="4"/>
      <c r="L335" s="4"/>
      <c r="M335" s="4"/>
      <c r="O335" s="4"/>
      <c r="P335" s="4"/>
    </row>
    <row r="336" spans="1:16" ht="18.75">
      <c r="A336" s="12"/>
      <c r="B336" s="4"/>
      <c r="C336" s="7"/>
      <c r="D336" s="7"/>
      <c r="E336" s="7"/>
      <c r="F336" s="4"/>
      <c r="H336" s="4"/>
      <c r="J336" s="4"/>
      <c r="K336" s="4"/>
      <c r="L336" s="4"/>
      <c r="M336" s="4"/>
      <c r="O336" s="4"/>
      <c r="P336" s="4"/>
    </row>
    <row r="337" spans="1:16" ht="18.75">
      <c r="A337" s="12"/>
      <c r="B337" s="4"/>
      <c r="C337" s="7"/>
      <c r="D337" s="7"/>
      <c r="E337" s="7"/>
      <c r="F337" s="4"/>
      <c r="H337" s="4"/>
      <c r="J337" s="4"/>
      <c r="K337" s="4"/>
      <c r="L337" s="4"/>
      <c r="M337" s="4"/>
      <c r="O337" s="4"/>
      <c r="P337" s="4"/>
    </row>
    <row r="338" spans="1:16" ht="18.75">
      <c r="A338" s="12"/>
      <c r="B338" s="4"/>
      <c r="C338" s="7"/>
      <c r="D338" s="7"/>
      <c r="E338" s="7"/>
      <c r="F338" s="4"/>
      <c r="H338" s="4"/>
      <c r="J338" s="4"/>
      <c r="K338" s="4"/>
      <c r="L338" s="4"/>
      <c r="M338" s="4"/>
      <c r="O338" s="4"/>
      <c r="P338" s="4"/>
    </row>
    <row r="339" spans="1:16" ht="18.75">
      <c r="A339" s="12"/>
      <c r="B339" s="4"/>
      <c r="C339" s="7"/>
      <c r="D339" s="7"/>
      <c r="E339" s="7"/>
      <c r="F339" s="4"/>
      <c r="H339" s="4"/>
      <c r="J339" s="4"/>
      <c r="K339" s="4"/>
      <c r="L339" s="4"/>
      <c r="M339" s="4"/>
      <c r="O339" s="4"/>
      <c r="P339" s="4"/>
    </row>
    <row r="340" spans="1:16" ht="18.75">
      <c r="A340" s="12"/>
      <c r="B340" s="4"/>
      <c r="C340" s="7"/>
      <c r="D340" s="7"/>
      <c r="E340" s="7"/>
      <c r="F340" s="4"/>
      <c r="H340" s="4"/>
      <c r="J340" s="4"/>
      <c r="K340" s="4"/>
      <c r="L340" s="4"/>
      <c r="M340" s="4"/>
      <c r="O340" s="4"/>
      <c r="P340" s="4"/>
    </row>
    <row r="341" spans="1:16" ht="18.75">
      <c r="A341" s="12"/>
      <c r="B341" s="4"/>
      <c r="C341" s="7"/>
      <c r="D341" s="7"/>
      <c r="E341" s="7"/>
      <c r="F341" s="4"/>
      <c r="H341" s="4"/>
      <c r="J341" s="4"/>
      <c r="K341" s="4"/>
      <c r="L341" s="4"/>
      <c r="M341" s="4"/>
      <c r="O341" s="4"/>
      <c r="P341" s="4"/>
    </row>
    <row r="342" spans="1:16" ht="18.75">
      <c r="A342" s="12"/>
      <c r="B342" s="4"/>
      <c r="C342" s="7"/>
      <c r="D342" s="7"/>
      <c r="E342" s="7"/>
      <c r="F342" s="4"/>
      <c r="H342" s="4"/>
      <c r="J342" s="4"/>
      <c r="K342" s="4"/>
      <c r="L342" s="4"/>
      <c r="M342" s="4"/>
      <c r="O342" s="4"/>
      <c r="P342" s="4"/>
    </row>
    <row r="343" spans="1:16" ht="18.75">
      <c r="A343" s="12"/>
      <c r="B343" s="4"/>
      <c r="C343" s="7"/>
      <c r="D343" s="7"/>
      <c r="E343" s="7"/>
      <c r="F343" s="4"/>
      <c r="H343" s="4"/>
      <c r="J343" s="4"/>
      <c r="K343" s="4"/>
      <c r="L343" s="4"/>
      <c r="M343" s="4"/>
      <c r="O343" s="4"/>
      <c r="P343" s="4"/>
    </row>
    <row r="344" spans="1:16" ht="18.75">
      <c r="A344" s="12"/>
      <c r="B344" s="4"/>
      <c r="C344" s="7"/>
      <c r="D344" s="7"/>
      <c r="E344" s="7"/>
      <c r="F344" s="4"/>
      <c r="H344" s="4"/>
      <c r="J344" s="4"/>
      <c r="K344" s="4"/>
      <c r="L344" s="4"/>
      <c r="M344" s="4"/>
      <c r="O344" s="4"/>
      <c r="P344" s="4"/>
    </row>
    <row r="345" spans="1:16" ht="18.75">
      <c r="A345" s="12"/>
      <c r="B345" s="4"/>
      <c r="C345" s="7"/>
      <c r="D345" s="7"/>
      <c r="E345" s="7"/>
      <c r="F345" s="4"/>
      <c r="H345" s="4"/>
      <c r="J345" s="4"/>
      <c r="K345" s="4"/>
      <c r="L345" s="4"/>
      <c r="M345" s="4"/>
      <c r="O345" s="4"/>
      <c r="P345" s="4"/>
    </row>
    <row r="346" spans="1:16" ht="18.75">
      <c r="A346" s="12"/>
      <c r="B346" s="4"/>
      <c r="C346" s="7"/>
      <c r="D346" s="7"/>
      <c r="E346" s="7"/>
      <c r="F346" s="4"/>
      <c r="H346" s="4"/>
      <c r="J346" s="4"/>
      <c r="K346" s="4"/>
      <c r="L346" s="4"/>
      <c r="M346" s="4"/>
      <c r="O346" s="4"/>
      <c r="P346" s="4"/>
    </row>
    <row r="347" spans="1:16" ht="18.75">
      <c r="A347" s="12"/>
      <c r="B347" s="4"/>
      <c r="C347" s="7"/>
      <c r="D347" s="7"/>
      <c r="E347" s="7"/>
      <c r="F347" s="4"/>
      <c r="H347" s="4"/>
      <c r="J347" s="4"/>
      <c r="K347" s="4"/>
      <c r="L347" s="4"/>
      <c r="M347" s="4"/>
      <c r="O347" s="4"/>
      <c r="P347" s="4"/>
    </row>
    <row r="348" spans="1:16" ht="18.75">
      <c r="A348" s="12"/>
      <c r="B348" s="4"/>
      <c r="C348" s="7"/>
      <c r="D348" s="7"/>
      <c r="E348" s="7"/>
      <c r="F348" s="4"/>
      <c r="H348" s="4"/>
      <c r="J348" s="4"/>
      <c r="K348" s="4"/>
      <c r="L348" s="4"/>
      <c r="M348" s="4"/>
      <c r="O348" s="4"/>
      <c r="P348" s="4"/>
    </row>
    <row r="349" spans="1:16" ht="18.75">
      <c r="A349" s="12"/>
      <c r="B349" s="4"/>
      <c r="C349" s="7"/>
      <c r="D349" s="7"/>
      <c r="E349" s="7"/>
      <c r="F349" s="4"/>
      <c r="H349" s="4"/>
      <c r="J349" s="4"/>
      <c r="K349" s="4"/>
      <c r="L349" s="4"/>
      <c r="M349" s="4"/>
      <c r="O349" s="4"/>
      <c r="P349" s="4"/>
    </row>
    <row r="350" spans="1:16" ht="18.75">
      <c r="A350" s="12"/>
      <c r="B350" s="4"/>
      <c r="C350" s="7"/>
      <c r="D350" s="7"/>
      <c r="E350" s="7"/>
      <c r="F350" s="4"/>
      <c r="H350" s="4"/>
      <c r="J350" s="4"/>
      <c r="K350" s="4"/>
      <c r="L350" s="4"/>
      <c r="M350" s="4"/>
      <c r="O350" s="4"/>
      <c r="P350" s="4"/>
    </row>
    <row r="351" spans="1:16" ht="18.75">
      <c r="A351" s="12"/>
      <c r="B351" s="4"/>
      <c r="C351" s="7"/>
      <c r="D351" s="7"/>
      <c r="E351" s="7"/>
      <c r="F351" s="4"/>
      <c r="H351" s="4"/>
      <c r="J351" s="4"/>
      <c r="K351" s="4"/>
      <c r="L351" s="4"/>
      <c r="M351" s="4"/>
      <c r="O351" s="4"/>
      <c r="P351" s="4"/>
    </row>
    <row r="352" spans="1:16" ht="18.75">
      <c r="A352" s="12"/>
      <c r="B352" s="4"/>
      <c r="C352" s="7"/>
      <c r="D352" s="7"/>
      <c r="E352" s="7"/>
      <c r="F352" s="4"/>
      <c r="H352" s="4"/>
      <c r="J352" s="4"/>
      <c r="K352" s="4"/>
      <c r="L352" s="4"/>
      <c r="M352" s="4"/>
      <c r="O352" s="4"/>
      <c r="P352" s="4"/>
    </row>
    <row r="353" spans="1:16" ht="18.75">
      <c r="A353" s="12"/>
      <c r="B353" s="4"/>
      <c r="C353" s="7"/>
      <c r="D353" s="7"/>
      <c r="E353" s="7"/>
      <c r="F353" s="4"/>
      <c r="H353" s="4"/>
      <c r="J353" s="4"/>
      <c r="K353" s="4"/>
      <c r="L353" s="4"/>
      <c r="M353" s="4"/>
      <c r="O353" s="4"/>
      <c r="P353" s="4"/>
    </row>
    <row r="354" spans="1:16" ht="18.75">
      <c r="A354" s="12"/>
      <c r="B354" s="4"/>
      <c r="C354" s="7"/>
      <c r="D354" s="7"/>
      <c r="E354" s="7"/>
      <c r="F354" s="4"/>
      <c r="H354" s="4"/>
      <c r="J354" s="4"/>
      <c r="K354" s="4"/>
      <c r="L354" s="4"/>
      <c r="M354" s="4"/>
      <c r="O354" s="4"/>
      <c r="P354" s="4"/>
    </row>
    <row r="355" spans="1:16" ht="18.75">
      <c r="A355" s="12"/>
      <c r="B355" s="4"/>
      <c r="C355" s="7"/>
      <c r="D355" s="7"/>
      <c r="E355" s="7"/>
      <c r="F355" s="4"/>
      <c r="H355" s="4"/>
      <c r="J355" s="4"/>
      <c r="K355" s="4"/>
      <c r="L355" s="4"/>
      <c r="M355" s="4"/>
      <c r="O355" s="4"/>
      <c r="P355" s="4"/>
    </row>
    <row r="356" spans="1:16" ht="18.75">
      <c r="A356" s="12"/>
      <c r="B356" s="4"/>
      <c r="C356" s="7"/>
      <c r="D356" s="7"/>
      <c r="E356" s="7"/>
      <c r="F356" s="4"/>
      <c r="H356" s="4"/>
      <c r="J356" s="4"/>
      <c r="K356" s="4"/>
      <c r="L356" s="4"/>
      <c r="M356" s="4"/>
      <c r="O356" s="4"/>
      <c r="P356" s="4"/>
    </row>
  </sheetData>
  <sheetProtection/>
  <mergeCells count="25">
    <mergeCell ref="F5:F8"/>
    <mergeCell ref="G5:G8"/>
    <mergeCell ref="H5:J5"/>
    <mergeCell ref="K5:L5"/>
    <mergeCell ref="I7:I8"/>
    <mergeCell ref="J7:J8"/>
    <mergeCell ref="H6:H8"/>
    <mergeCell ref="I6:J6"/>
    <mergeCell ref="K6:K8"/>
    <mergeCell ref="D5:D8"/>
    <mergeCell ref="E5:E8"/>
    <mergeCell ref="L6:L8"/>
    <mergeCell ref="A1:Q1"/>
    <mergeCell ref="A2:Q2"/>
    <mergeCell ref="A3:Q3"/>
    <mergeCell ref="A4:Q4"/>
    <mergeCell ref="A5:A8"/>
    <mergeCell ref="B5:B8"/>
    <mergeCell ref="C5:C8"/>
    <mergeCell ref="Q5:Q8"/>
    <mergeCell ref="M5:P5"/>
    <mergeCell ref="M6:M8"/>
    <mergeCell ref="N6:P6"/>
    <mergeCell ref="N7:N8"/>
    <mergeCell ref="O7:P7"/>
  </mergeCells>
  <printOptions/>
  <pageMargins left="0.52" right="0.37" top="0.39" bottom="0.25" header="0.31496062992126" footer="0.31496062992126"/>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Welcome</cp:lastModifiedBy>
  <cp:lastPrinted>2016-05-06T07:24:04Z</cp:lastPrinted>
  <dcterms:created xsi:type="dcterms:W3CDTF">2011-09-23T07:23:18Z</dcterms:created>
  <dcterms:modified xsi:type="dcterms:W3CDTF">2016-05-12T08:49:11Z</dcterms:modified>
  <cp:category/>
  <cp:version/>
  <cp:contentType/>
  <cp:contentStatus/>
</cp:coreProperties>
</file>